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omments1.xml" ContentType="application/vnd.openxmlformats-officedocument.spreadsheetml.comments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ndyg\OneDrive\Documents\Andy\SCCC\Averages\"/>
    </mc:Choice>
  </mc:AlternateContent>
  <xr:revisionPtr revIDLastSave="0" documentId="13_ncr:1_{D45F97DA-33C4-41C5-B57A-1150EDF0F034}" xr6:coauthVersionLast="47" xr6:coauthVersionMax="47" xr10:uidLastSave="{00000000-0000-0000-0000-000000000000}"/>
  <bookViews>
    <workbookView xWindow="-120" yWindow="-120" windowWidth="29040" windowHeight="15840" tabRatio="985" xr2:uid="{00000000-000D-0000-FFFF-FFFF00000000}"/>
  </bookViews>
  <sheets>
    <sheet name="2022 1sts" sheetId="47" r:id="rId1"/>
    <sheet name="2022 2nd" sheetId="48" r:id="rId2"/>
    <sheet name="2021 1sts" sheetId="46" r:id="rId3"/>
    <sheet name="2020 1sts" sheetId="45" r:id="rId4"/>
    <sheet name="2019 1sts" sheetId="44" r:id="rId5"/>
    <sheet name="2018 1sts" sheetId="42" r:id="rId6"/>
    <sheet name="2018 2nds" sheetId="43" r:id="rId7"/>
    <sheet name="2017 1sts" sheetId="40" r:id="rId8"/>
    <sheet name="2017 2nds" sheetId="41" r:id="rId9"/>
    <sheet name="2016 1sts" sheetId="38" r:id="rId10"/>
    <sheet name="2016 2nds" sheetId="39" r:id="rId11"/>
    <sheet name="2015 1sts" sheetId="36" r:id="rId12"/>
    <sheet name="2015 2nds" sheetId="37" r:id="rId13"/>
    <sheet name="2014 1sts" sheetId="34" r:id="rId14"/>
    <sheet name="2014 2nds" sheetId="35" r:id="rId15"/>
    <sheet name="2013 1sts" sheetId="32" r:id="rId16"/>
    <sheet name="2013 2nds" sheetId="33" r:id="rId17"/>
    <sheet name="2012 1sts" sheetId="30" r:id="rId18"/>
    <sheet name="2012 2nds" sheetId="31" r:id="rId19"/>
    <sheet name="2011 1sts" sheetId="28" r:id="rId20"/>
    <sheet name="2011 2nds" sheetId="29" r:id="rId21"/>
    <sheet name="2010 1sts" sheetId="26" r:id="rId22"/>
    <sheet name="2010 2nds" sheetId="27" r:id="rId23"/>
    <sheet name="2009 1sts" sheetId="25" r:id="rId24"/>
    <sheet name="2009 2nds" sheetId="24" r:id="rId25"/>
    <sheet name="2008 1sts" sheetId="17" r:id="rId26"/>
    <sheet name="2008 2nds" sheetId="18" r:id="rId27"/>
    <sheet name="2007 1sts" sheetId="14" r:id="rId28"/>
    <sheet name="2007 2nds" sheetId="13" r:id="rId29"/>
    <sheet name="2006 1sts" sheetId="11" r:id="rId30"/>
    <sheet name="2006 2nds" sheetId="12" r:id="rId31"/>
    <sheet name="2005 1sts" sheetId="9" r:id="rId32"/>
    <sheet name="2005 2nds" sheetId="10" r:id="rId33"/>
    <sheet name="2004 1sts" sheetId="7" r:id="rId34"/>
    <sheet name="2004 2nds" sheetId="8" r:id="rId35"/>
    <sheet name="2003 1sts " sheetId="4" r:id="rId36"/>
    <sheet name="2003 2nds" sheetId="3" r:id="rId37"/>
    <sheet name="2002 1sts" sheetId="1" r:id="rId38"/>
    <sheet name="2002 2nds" sheetId="2" r:id="rId39"/>
    <sheet name="2001 1sts" sheetId="5" r:id="rId40"/>
    <sheet name="2001 2nds" sheetId="6" r:id="rId41"/>
  </sheets>
  <definedNames>
    <definedName name="_xlnm.Print_Area" localSheetId="35">'2003 1sts '!$A$1:$S$45</definedName>
    <definedName name="_xlnm.Print_Area" localSheetId="36">'2003 2nds'!$A$1:$S$45</definedName>
    <definedName name="_xlnm.Print_Area" localSheetId="33">'2004 1sts'!$A$1:$S$45</definedName>
    <definedName name="_xlnm.Print_Area" localSheetId="34">'2004 2nds'!$A$1:$S$45</definedName>
    <definedName name="_xlnm.Print_Area" localSheetId="31">'2005 1sts'!$A$1:$S$45</definedName>
    <definedName name="_xlnm.Print_Area" localSheetId="32">'2005 2nds'!$A$1:$S$45</definedName>
    <definedName name="_xlnm.Print_Area" localSheetId="29">'2006 1sts'!$A$1:$S$45</definedName>
    <definedName name="_xlnm.Print_Area" localSheetId="30">'2006 2nds'!$A$1:$S$45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11" i="46" l="1"/>
  <c r="AD11" i="45"/>
  <c r="AD12" i="45"/>
  <c r="AD12" i="46"/>
  <c r="AF11" i="48"/>
  <c r="AD12" i="48"/>
  <c r="AD11" i="48"/>
  <c r="AH12" i="47"/>
  <c r="AH11" i="47"/>
  <c r="AF11" i="47"/>
  <c r="AF12" i="47"/>
  <c r="AD12" i="47"/>
  <c r="AD11" i="47"/>
  <c r="G5" i="6"/>
  <c r="N5" i="6"/>
  <c r="O5" i="6"/>
  <c r="P5" i="6"/>
  <c r="G6" i="6"/>
  <c r="N6" i="6"/>
  <c r="O6" i="6"/>
  <c r="P6" i="6"/>
  <c r="G7" i="6"/>
  <c r="N7" i="6"/>
  <c r="O7" i="6"/>
  <c r="P7" i="6"/>
  <c r="G8" i="6"/>
  <c r="N8" i="6"/>
  <c r="O8" i="6"/>
  <c r="P8" i="6"/>
  <c r="G9" i="6"/>
  <c r="N9" i="6"/>
  <c r="O9" i="6"/>
  <c r="P9" i="6"/>
  <c r="G10" i="6"/>
  <c r="N10" i="6"/>
  <c r="O10" i="6"/>
  <c r="P10" i="6"/>
  <c r="G11" i="6"/>
  <c r="N11" i="6"/>
  <c r="O11" i="6"/>
  <c r="P11" i="6"/>
  <c r="G12" i="6"/>
  <c r="N12" i="6"/>
  <c r="O12" i="6"/>
  <c r="P12" i="6"/>
  <c r="G13" i="6"/>
  <c r="N13" i="6"/>
  <c r="O13" i="6"/>
  <c r="P13" i="6"/>
  <c r="G14" i="6"/>
  <c r="N14" i="6"/>
  <c r="O14" i="6"/>
  <c r="P14" i="6"/>
  <c r="G15" i="6"/>
  <c r="N15" i="6"/>
  <c r="O15" i="6"/>
  <c r="P15" i="6"/>
  <c r="G16" i="6"/>
  <c r="N16" i="6"/>
  <c r="O16" i="6"/>
  <c r="P16" i="6"/>
  <c r="G17" i="6"/>
  <c r="N17" i="6"/>
  <c r="O17" i="6"/>
  <c r="P17" i="6"/>
  <c r="G18" i="6"/>
  <c r="O18" i="6"/>
  <c r="O19" i="6"/>
  <c r="O20" i="6"/>
  <c r="O21" i="6"/>
  <c r="O22" i="6"/>
  <c r="G23" i="6"/>
  <c r="G24" i="6"/>
  <c r="G25" i="6"/>
  <c r="G26" i="6"/>
  <c r="G27" i="6"/>
  <c r="G29" i="6"/>
  <c r="G30" i="6"/>
  <c r="G31" i="6"/>
  <c r="G32" i="6"/>
  <c r="G33" i="6"/>
  <c r="G34" i="6"/>
  <c r="G35" i="6"/>
  <c r="G36" i="6"/>
  <c r="G37" i="6"/>
  <c r="G38" i="6"/>
  <c r="G39" i="6"/>
  <c r="G5" i="5"/>
  <c r="N5" i="5"/>
  <c r="O5" i="5"/>
  <c r="P5" i="5"/>
  <c r="G6" i="5"/>
  <c r="N6" i="5"/>
  <c r="O6" i="5"/>
  <c r="P6" i="5"/>
  <c r="G7" i="5"/>
  <c r="N7" i="5"/>
  <c r="O7" i="5"/>
  <c r="P7" i="5"/>
  <c r="G8" i="5"/>
  <c r="N8" i="5"/>
  <c r="O8" i="5"/>
  <c r="P8" i="5"/>
  <c r="G9" i="5"/>
  <c r="N9" i="5"/>
  <c r="O9" i="5"/>
  <c r="P9" i="5"/>
  <c r="G10" i="5"/>
  <c r="N10" i="5"/>
  <c r="O10" i="5"/>
  <c r="P10" i="5"/>
  <c r="G11" i="5"/>
  <c r="N11" i="5"/>
  <c r="O11" i="5"/>
  <c r="P11" i="5"/>
  <c r="G12" i="5"/>
  <c r="N12" i="5"/>
  <c r="O12" i="5"/>
  <c r="P12" i="5"/>
  <c r="G13" i="5"/>
  <c r="G14" i="5"/>
  <c r="G15" i="5"/>
  <c r="G16" i="5"/>
  <c r="G17" i="5"/>
  <c r="G18" i="5"/>
  <c r="G19" i="5"/>
  <c r="G5" i="2"/>
  <c r="N5" i="2"/>
  <c r="O5" i="2"/>
  <c r="P5" i="2"/>
  <c r="G6" i="2"/>
  <c r="N6" i="2"/>
  <c r="O6" i="2"/>
  <c r="P6" i="2"/>
  <c r="G7" i="2"/>
  <c r="N7" i="2"/>
  <c r="O7" i="2"/>
  <c r="P7" i="2"/>
  <c r="G8" i="2"/>
  <c r="N8" i="2"/>
  <c r="O8" i="2"/>
  <c r="P8" i="2"/>
  <c r="G9" i="2"/>
  <c r="N9" i="2"/>
  <c r="O9" i="2"/>
  <c r="P9" i="2"/>
  <c r="G10" i="2"/>
  <c r="N10" i="2"/>
  <c r="O10" i="2"/>
  <c r="P10" i="2"/>
  <c r="G11" i="2"/>
  <c r="N11" i="2"/>
  <c r="O11" i="2"/>
  <c r="P11" i="2"/>
  <c r="G12" i="2"/>
  <c r="N12" i="2"/>
  <c r="O12" i="2"/>
  <c r="P12" i="2"/>
  <c r="G13" i="2"/>
  <c r="N13" i="2"/>
  <c r="O13" i="2"/>
  <c r="P13" i="2"/>
  <c r="G14" i="2"/>
  <c r="N14" i="2"/>
  <c r="O14" i="2"/>
  <c r="P14" i="2"/>
  <c r="G15" i="2"/>
  <c r="N15" i="2"/>
  <c r="O15" i="2"/>
  <c r="P15" i="2"/>
  <c r="G16" i="2"/>
  <c r="O16" i="2"/>
  <c r="O17" i="2"/>
  <c r="O18" i="2"/>
  <c r="O19" i="2"/>
  <c r="O20" i="2"/>
  <c r="O21" i="2"/>
  <c r="O22" i="2"/>
  <c r="O23" i="2"/>
  <c r="N33" i="2"/>
  <c r="N34" i="2"/>
  <c r="G5" i="1"/>
  <c r="N5" i="1"/>
  <c r="O5" i="1"/>
  <c r="P5" i="1"/>
  <c r="G6" i="1"/>
  <c r="N6" i="1"/>
  <c r="O6" i="1"/>
  <c r="P6" i="1"/>
  <c r="G7" i="1"/>
  <c r="N7" i="1"/>
  <c r="O7" i="1"/>
  <c r="P7" i="1"/>
  <c r="G8" i="1"/>
  <c r="N8" i="1"/>
  <c r="O8" i="1"/>
  <c r="P8" i="1"/>
  <c r="G9" i="1"/>
  <c r="N9" i="1"/>
  <c r="O9" i="1"/>
  <c r="P9" i="1"/>
  <c r="G10" i="1"/>
  <c r="N10" i="1"/>
  <c r="O10" i="1"/>
  <c r="P10" i="1"/>
  <c r="G11" i="1"/>
  <c r="N11" i="1"/>
  <c r="O11" i="1"/>
  <c r="P11" i="1"/>
  <c r="G12" i="1"/>
  <c r="N12" i="1"/>
  <c r="O12" i="1"/>
  <c r="P12" i="1"/>
  <c r="G13" i="1"/>
  <c r="N13" i="1"/>
  <c r="O13" i="1"/>
  <c r="P13" i="1"/>
  <c r="G14" i="1"/>
  <c r="N14" i="1"/>
  <c r="O14" i="1"/>
  <c r="P14" i="1"/>
  <c r="G15" i="1"/>
  <c r="O15" i="1"/>
  <c r="G16" i="1"/>
  <c r="O16" i="1"/>
  <c r="N26" i="1"/>
  <c r="N27" i="1"/>
  <c r="G5" i="3"/>
  <c r="P5" i="3"/>
  <c r="Q5" i="3"/>
  <c r="R5" i="3"/>
  <c r="G6" i="3"/>
  <c r="P6" i="3"/>
  <c r="Q6" i="3"/>
  <c r="R6" i="3"/>
  <c r="G7" i="3"/>
  <c r="P7" i="3"/>
  <c r="Q7" i="3"/>
  <c r="R7" i="3"/>
  <c r="G8" i="3"/>
  <c r="P8" i="3"/>
  <c r="Q8" i="3"/>
  <c r="R8" i="3"/>
  <c r="G9" i="3"/>
  <c r="P9" i="3"/>
  <c r="Q9" i="3"/>
  <c r="R9" i="3"/>
  <c r="G10" i="3"/>
  <c r="P10" i="3"/>
  <c r="Q10" i="3"/>
  <c r="R10" i="3"/>
  <c r="G11" i="3"/>
  <c r="P11" i="3"/>
  <c r="Q11" i="3"/>
  <c r="R11" i="3"/>
  <c r="G12" i="3"/>
  <c r="P12" i="3"/>
  <c r="Q12" i="3"/>
  <c r="R12" i="3"/>
  <c r="G13" i="3"/>
  <c r="P13" i="3"/>
  <c r="Q13" i="3"/>
  <c r="R13" i="3"/>
  <c r="G14" i="3"/>
  <c r="P14" i="3"/>
  <c r="Q14" i="3"/>
  <c r="R14" i="3"/>
  <c r="G15" i="3"/>
  <c r="P15" i="3"/>
  <c r="Q15" i="3"/>
  <c r="R15" i="3"/>
  <c r="G16" i="3"/>
  <c r="P16" i="3"/>
  <c r="Q16" i="3"/>
  <c r="R16" i="3"/>
  <c r="G17" i="3"/>
  <c r="P17" i="3"/>
  <c r="Q17" i="3"/>
  <c r="R17" i="3"/>
  <c r="P18" i="3"/>
  <c r="Q18" i="3"/>
  <c r="R18" i="3"/>
  <c r="F19" i="3"/>
  <c r="P19" i="3"/>
  <c r="Q19" i="3"/>
  <c r="R19" i="3"/>
  <c r="P20" i="3"/>
  <c r="Q20" i="3"/>
  <c r="R20" i="3"/>
  <c r="P21" i="3"/>
  <c r="Q21" i="3"/>
  <c r="R21" i="3"/>
  <c r="Q22" i="3"/>
  <c r="Q23" i="3"/>
  <c r="P32" i="3"/>
  <c r="P33" i="3"/>
  <c r="G5" i="4"/>
  <c r="P5" i="4"/>
  <c r="Q5" i="4"/>
  <c r="R5" i="4"/>
  <c r="G6" i="4"/>
  <c r="P6" i="4"/>
  <c r="Q6" i="4"/>
  <c r="R6" i="4"/>
  <c r="G7" i="4"/>
  <c r="P7" i="4"/>
  <c r="Q7" i="4"/>
  <c r="R7" i="4"/>
  <c r="G8" i="4"/>
  <c r="P8" i="4"/>
  <c r="Q8" i="4"/>
  <c r="R8" i="4"/>
  <c r="G9" i="4"/>
  <c r="P9" i="4"/>
  <c r="Q9" i="4"/>
  <c r="R9" i="4"/>
  <c r="G10" i="4"/>
  <c r="P10" i="4"/>
  <c r="Q10" i="4"/>
  <c r="R10" i="4"/>
  <c r="G11" i="4"/>
  <c r="P11" i="4"/>
  <c r="Q11" i="4"/>
  <c r="R11" i="4"/>
  <c r="G12" i="4"/>
  <c r="P12" i="4"/>
  <c r="Q12" i="4"/>
  <c r="R12" i="4"/>
  <c r="G13" i="4"/>
  <c r="P13" i="4"/>
  <c r="Q13" i="4"/>
  <c r="R13" i="4"/>
  <c r="G14" i="4"/>
  <c r="P14" i="4"/>
  <c r="Q14" i="4"/>
  <c r="R14" i="4"/>
  <c r="G15" i="4"/>
  <c r="P15" i="4"/>
  <c r="Q15" i="4"/>
  <c r="R15" i="4"/>
  <c r="G16" i="4"/>
  <c r="P16" i="4"/>
  <c r="Q16" i="4"/>
  <c r="R16" i="4"/>
  <c r="P17" i="4"/>
  <c r="Q17" i="4"/>
  <c r="R17" i="4"/>
  <c r="Q18" i="4"/>
  <c r="Q19" i="4"/>
  <c r="Q20" i="4"/>
  <c r="P29" i="4"/>
  <c r="P30" i="4"/>
  <c r="G5" i="8"/>
  <c r="P5" i="8"/>
  <c r="Q5" i="8"/>
  <c r="R5" i="8"/>
  <c r="G6" i="8"/>
  <c r="P6" i="8"/>
  <c r="Q6" i="8"/>
  <c r="R6" i="8"/>
  <c r="G7" i="8"/>
  <c r="P7" i="8"/>
  <c r="Q7" i="8"/>
  <c r="R7" i="8"/>
  <c r="G8" i="8"/>
  <c r="P8" i="8"/>
  <c r="Q8" i="8"/>
  <c r="R8" i="8"/>
  <c r="G9" i="8"/>
  <c r="P9" i="8"/>
  <c r="Q9" i="8"/>
  <c r="R9" i="8"/>
  <c r="G10" i="8"/>
  <c r="P10" i="8"/>
  <c r="Q10" i="8"/>
  <c r="R10" i="8"/>
  <c r="G11" i="8"/>
  <c r="P11" i="8"/>
  <c r="Q11" i="8"/>
  <c r="R11" i="8"/>
  <c r="G12" i="8"/>
  <c r="P12" i="8"/>
  <c r="Q12" i="8"/>
  <c r="R12" i="8"/>
  <c r="G13" i="8"/>
  <c r="P13" i="8"/>
  <c r="Q13" i="8"/>
  <c r="R13" i="8"/>
  <c r="G14" i="8"/>
  <c r="P14" i="8"/>
  <c r="Q14" i="8"/>
  <c r="R14" i="8"/>
  <c r="G15" i="8"/>
  <c r="P15" i="8"/>
  <c r="Q15" i="8"/>
  <c r="R15" i="8"/>
  <c r="G16" i="8"/>
  <c r="P16" i="8"/>
  <c r="Q16" i="8"/>
  <c r="R16" i="8"/>
  <c r="G17" i="8"/>
  <c r="Q17" i="8"/>
  <c r="G18" i="8"/>
  <c r="Q18" i="8"/>
  <c r="G19" i="8"/>
  <c r="P28" i="8"/>
  <c r="P29" i="8"/>
  <c r="G5" i="7"/>
  <c r="P5" i="7"/>
  <c r="Q5" i="7"/>
  <c r="R5" i="7"/>
  <c r="G6" i="7"/>
  <c r="P6" i="7"/>
  <c r="Q6" i="7"/>
  <c r="R6" i="7"/>
  <c r="G7" i="7"/>
  <c r="P7" i="7"/>
  <c r="Q7" i="7"/>
  <c r="R7" i="7"/>
  <c r="G8" i="7"/>
  <c r="P8" i="7"/>
  <c r="Q8" i="7"/>
  <c r="R8" i="7"/>
  <c r="G9" i="7"/>
  <c r="P9" i="7"/>
  <c r="Q9" i="7"/>
  <c r="R9" i="7"/>
  <c r="G10" i="7"/>
  <c r="P10" i="7"/>
  <c r="Q10" i="7"/>
  <c r="R10" i="7"/>
  <c r="G11" i="7"/>
  <c r="P11" i="7"/>
  <c r="Q11" i="7"/>
  <c r="R11" i="7"/>
  <c r="G12" i="7"/>
  <c r="P12" i="7"/>
  <c r="Q12" i="7"/>
  <c r="R12" i="7"/>
  <c r="G13" i="7"/>
  <c r="P13" i="7"/>
  <c r="Q13" i="7"/>
  <c r="R13" i="7"/>
  <c r="G14" i="7"/>
  <c r="Q14" i="7"/>
  <c r="G15" i="7"/>
  <c r="Q15" i="7"/>
  <c r="G16" i="7"/>
  <c r="Q16" i="7"/>
  <c r="G17" i="7"/>
  <c r="P27" i="7"/>
  <c r="P28" i="7"/>
  <c r="G5" i="10"/>
  <c r="P5" i="10"/>
  <c r="Q5" i="10"/>
  <c r="R5" i="10"/>
  <c r="G6" i="10"/>
  <c r="P6" i="10"/>
  <c r="Q6" i="10"/>
  <c r="R6" i="10"/>
  <c r="G7" i="10"/>
  <c r="P7" i="10"/>
  <c r="Q7" i="10"/>
  <c r="R7" i="10"/>
  <c r="G8" i="10"/>
  <c r="P8" i="10"/>
  <c r="Q8" i="10"/>
  <c r="R8" i="10"/>
  <c r="G9" i="10"/>
  <c r="P9" i="10"/>
  <c r="Q9" i="10"/>
  <c r="R9" i="10"/>
  <c r="G10" i="10"/>
  <c r="P10" i="10"/>
  <c r="Q10" i="10"/>
  <c r="R10" i="10"/>
  <c r="G11" i="10"/>
  <c r="P11" i="10"/>
  <c r="Q11" i="10"/>
  <c r="R11" i="10"/>
  <c r="G12" i="10"/>
  <c r="P12" i="10"/>
  <c r="Q12" i="10"/>
  <c r="R12" i="10"/>
  <c r="G13" i="10"/>
  <c r="P13" i="10"/>
  <c r="Q13" i="10"/>
  <c r="R13" i="10"/>
  <c r="G14" i="10"/>
  <c r="P14" i="10"/>
  <c r="Q14" i="10"/>
  <c r="R14" i="10"/>
  <c r="G15" i="10"/>
  <c r="P15" i="10"/>
  <c r="Q15" i="10"/>
  <c r="R15" i="10"/>
  <c r="G16" i="10"/>
  <c r="P16" i="10"/>
  <c r="Q16" i="10"/>
  <c r="R16" i="10"/>
  <c r="P17" i="10"/>
  <c r="Q17" i="10"/>
  <c r="R17" i="10"/>
  <c r="P18" i="10"/>
  <c r="Q18" i="10"/>
  <c r="R18" i="10"/>
  <c r="Q19" i="10"/>
  <c r="Q20" i="10"/>
  <c r="Q21" i="10"/>
  <c r="Q22" i="10"/>
  <c r="N32" i="10"/>
  <c r="P32" i="10"/>
  <c r="N33" i="10"/>
  <c r="P33" i="10"/>
  <c r="G5" i="9"/>
  <c r="P5" i="9"/>
  <c r="Q5" i="9"/>
  <c r="R5" i="9"/>
  <c r="G6" i="9"/>
  <c r="P6" i="9"/>
  <c r="Q6" i="9"/>
  <c r="R6" i="9"/>
  <c r="G7" i="9"/>
  <c r="P7" i="9"/>
  <c r="Q7" i="9"/>
  <c r="R7" i="9"/>
  <c r="G8" i="9"/>
  <c r="P8" i="9"/>
  <c r="Q8" i="9"/>
  <c r="R8" i="9"/>
  <c r="G9" i="9"/>
  <c r="P9" i="9"/>
  <c r="Q9" i="9"/>
  <c r="R9" i="9"/>
  <c r="G10" i="9"/>
  <c r="P10" i="9"/>
  <c r="Q10" i="9"/>
  <c r="R10" i="9"/>
  <c r="G11" i="9"/>
  <c r="P11" i="9"/>
  <c r="Q11" i="9"/>
  <c r="R11" i="9"/>
  <c r="G12" i="9"/>
  <c r="Q12" i="9"/>
  <c r="G13" i="9"/>
  <c r="Q13" i="9"/>
  <c r="G14" i="9"/>
  <c r="G15" i="9"/>
  <c r="N23" i="9"/>
  <c r="P23" i="9"/>
  <c r="N24" i="9"/>
  <c r="P24" i="9"/>
  <c r="G5" i="12"/>
  <c r="P5" i="12"/>
  <c r="Q5" i="12"/>
  <c r="R5" i="12"/>
  <c r="G6" i="12"/>
  <c r="P6" i="12"/>
  <c r="Q6" i="12"/>
  <c r="R6" i="12"/>
  <c r="G7" i="12"/>
  <c r="P7" i="12"/>
  <c r="Q7" i="12"/>
  <c r="R7" i="12"/>
  <c r="G8" i="12"/>
  <c r="P8" i="12"/>
  <c r="Q8" i="12"/>
  <c r="R8" i="12"/>
  <c r="G9" i="12"/>
  <c r="P9" i="12"/>
  <c r="Q9" i="12"/>
  <c r="R9" i="12"/>
  <c r="G10" i="12"/>
  <c r="P10" i="12"/>
  <c r="Q10" i="12"/>
  <c r="R10" i="12"/>
  <c r="G11" i="12"/>
  <c r="P11" i="12"/>
  <c r="Q11" i="12"/>
  <c r="R11" i="12"/>
  <c r="G12" i="12"/>
  <c r="P12" i="12"/>
  <c r="Q12" i="12"/>
  <c r="R12" i="12"/>
  <c r="G13" i="12"/>
  <c r="P13" i="12"/>
  <c r="Q13" i="12"/>
  <c r="R13" i="12"/>
  <c r="G14" i="12"/>
  <c r="Q14" i="12"/>
  <c r="G15" i="12"/>
  <c r="Q15" i="12"/>
  <c r="G16" i="12"/>
  <c r="Q16" i="12"/>
  <c r="N26" i="12"/>
  <c r="P26" i="12"/>
  <c r="N27" i="12"/>
  <c r="P27" i="12"/>
  <c r="G5" i="11"/>
  <c r="P5" i="11"/>
  <c r="Q5" i="11"/>
  <c r="R5" i="11"/>
  <c r="G6" i="11"/>
  <c r="P6" i="11"/>
  <c r="Q6" i="11"/>
  <c r="R6" i="11"/>
  <c r="G7" i="11"/>
  <c r="P7" i="11"/>
  <c r="Q7" i="11"/>
  <c r="R7" i="11"/>
  <c r="G8" i="11"/>
  <c r="P8" i="11"/>
  <c r="Q8" i="11"/>
  <c r="R8" i="11"/>
  <c r="G9" i="11"/>
  <c r="P9" i="11"/>
  <c r="Q9" i="11"/>
  <c r="R9" i="11"/>
  <c r="G10" i="11"/>
  <c r="P10" i="11"/>
  <c r="Q10" i="11"/>
  <c r="R10" i="11"/>
  <c r="G11" i="11"/>
  <c r="P11" i="11"/>
  <c r="Q11" i="11"/>
  <c r="R11" i="11"/>
  <c r="G12" i="11"/>
  <c r="P12" i="11"/>
  <c r="Q12" i="11"/>
  <c r="R12" i="11"/>
  <c r="G13" i="11"/>
  <c r="P13" i="11"/>
  <c r="Q13" i="11"/>
  <c r="G14" i="11"/>
  <c r="Q14" i="11"/>
  <c r="G15" i="11"/>
  <c r="Q15" i="11"/>
  <c r="N25" i="11"/>
  <c r="P25" i="11"/>
  <c r="N26" i="11"/>
  <c r="P26" i="11"/>
  <c r="G5" i="13"/>
  <c r="P5" i="13"/>
  <c r="Q5" i="13"/>
  <c r="R5" i="13"/>
  <c r="G6" i="13"/>
  <c r="P6" i="13"/>
  <c r="Q6" i="13"/>
  <c r="R6" i="13"/>
  <c r="G7" i="13"/>
  <c r="P7" i="13"/>
  <c r="Q7" i="13"/>
  <c r="R7" i="13"/>
  <c r="G8" i="13"/>
  <c r="P8" i="13"/>
  <c r="Q8" i="13"/>
  <c r="R8" i="13"/>
  <c r="G9" i="13"/>
  <c r="P9" i="13"/>
  <c r="Q9" i="13"/>
  <c r="R9" i="13"/>
  <c r="G10" i="13"/>
  <c r="P10" i="13"/>
  <c r="Q10" i="13"/>
  <c r="R10" i="13"/>
  <c r="G11" i="13"/>
  <c r="P11" i="13"/>
  <c r="Q11" i="13"/>
  <c r="R11" i="13"/>
  <c r="G12" i="13"/>
  <c r="P12" i="13"/>
  <c r="Q12" i="13"/>
  <c r="R12" i="13"/>
  <c r="G13" i="13"/>
  <c r="P13" i="13"/>
  <c r="Q13" i="13"/>
  <c r="R13" i="13"/>
  <c r="G14" i="13"/>
  <c r="P14" i="13"/>
  <c r="Q14" i="13"/>
  <c r="R14" i="13"/>
  <c r="G15" i="13"/>
  <c r="Q15" i="13"/>
  <c r="G16" i="13"/>
  <c r="Q16" i="13"/>
  <c r="G17" i="13"/>
  <c r="Q17" i="13"/>
  <c r="G18" i="13"/>
  <c r="Q18" i="13"/>
  <c r="Q19" i="13"/>
  <c r="Q20" i="13"/>
  <c r="N29" i="13"/>
  <c r="P29" i="13"/>
  <c r="N30" i="13"/>
  <c r="P30" i="13"/>
  <c r="G5" i="14"/>
  <c r="P5" i="14"/>
  <c r="Q5" i="14"/>
  <c r="R5" i="14"/>
  <c r="G6" i="14"/>
  <c r="P6" i="14"/>
  <c r="Q6" i="14"/>
  <c r="R6" i="14"/>
  <c r="G7" i="14"/>
  <c r="P7" i="14"/>
  <c r="Q7" i="14"/>
  <c r="R7" i="14"/>
  <c r="G8" i="14"/>
  <c r="P8" i="14"/>
  <c r="Q8" i="14"/>
  <c r="R8" i="14"/>
  <c r="G9" i="14"/>
  <c r="P9" i="14"/>
  <c r="Q9" i="14"/>
  <c r="R9" i="14"/>
  <c r="G10" i="14"/>
  <c r="P10" i="14"/>
  <c r="Q10" i="14"/>
  <c r="R10" i="14"/>
  <c r="G11" i="14"/>
  <c r="P11" i="14"/>
  <c r="Q11" i="14"/>
  <c r="R11" i="14"/>
  <c r="G12" i="14"/>
  <c r="P12" i="14"/>
  <c r="Q12" i="14"/>
  <c r="R12" i="14"/>
  <c r="G13" i="14"/>
  <c r="P13" i="14"/>
  <c r="Q13" i="14"/>
  <c r="R13" i="14"/>
  <c r="G14" i="14"/>
  <c r="Q14" i="14"/>
  <c r="G15" i="14"/>
  <c r="G16" i="14"/>
  <c r="N23" i="14"/>
  <c r="P23" i="14"/>
  <c r="N24" i="14"/>
  <c r="P24" i="14"/>
  <c r="G5" i="18"/>
  <c r="P5" i="18"/>
  <c r="Q5" i="18"/>
  <c r="R5" i="18"/>
  <c r="G6" i="18"/>
  <c r="P6" i="18"/>
  <c r="Q6" i="18"/>
  <c r="R6" i="18"/>
  <c r="G7" i="18"/>
  <c r="P7" i="18"/>
  <c r="Q7" i="18"/>
  <c r="R7" i="18"/>
  <c r="G8" i="18"/>
  <c r="P8" i="18"/>
  <c r="Q8" i="18"/>
  <c r="R8" i="18"/>
  <c r="G9" i="18"/>
  <c r="P9" i="18"/>
  <c r="Q9" i="18"/>
  <c r="R9" i="18"/>
  <c r="G10" i="18"/>
  <c r="P10" i="18"/>
  <c r="Q10" i="18"/>
  <c r="R10" i="18"/>
  <c r="G11" i="18"/>
  <c r="P11" i="18"/>
  <c r="Q11" i="18"/>
  <c r="R11" i="18"/>
  <c r="G12" i="18"/>
  <c r="P12" i="18"/>
  <c r="Q12" i="18"/>
  <c r="R12" i="18"/>
  <c r="G13" i="18"/>
  <c r="P13" i="18"/>
  <c r="Q13" i="18"/>
  <c r="R13" i="18"/>
  <c r="G14" i="18"/>
  <c r="P14" i="18"/>
  <c r="Q14" i="18"/>
  <c r="R14" i="18"/>
  <c r="G15" i="18"/>
  <c r="P15" i="18"/>
  <c r="Q15" i="18"/>
  <c r="R15" i="18"/>
  <c r="G16" i="18"/>
  <c r="P16" i="18"/>
  <c r="Q16" i="18"/>
  <c r="R16" i="18"/>
  <c r="Q17" i="18"/>
  <c r="Q18" i="18"/>
  <c r="Q19" i="18"/>
  <c r="Q20" i="18"/>
  <c r="N29" i="18"/>
  <c r="P29" i="18"/>
  <c r="N30" i="18"/>
  <c r="P30" i="18"/>
  <c r="G5" i="17"/>
  <c r="P5" i="17"/>
  <c r="Q5" i="17"/>
  <c r="R5" i="17"/>
  <c r="G6" i="17"/>
  <c r="P6" i="17"/>
  <c r="Q6" i="17"/>
  <c r="R6" i="17"/>
  <c r="G7" i="17"/>
  <c r="P7" i="17"/>
  <c r="Q7" i="17"/>
  <c r="R7" i="17"/>
  <c r="G8" i="17"/>
  <c r="P8" i="17"/>
  <c r="Q8" i="17"/>
  <c r="R8" i="17"/>
  <c r="G9" i="17"/>
  <c r="P9" i="17"/>
  <c r="Q9" i="17"/>
  <c r="R9" i="17"/>
  <c r="G10" i="17"/>
  <c r="P10" i="17"/>
  <c r="Q10" i="17"/>
  <c r="R10" i="17"/>
  <c r="G11" i="17"/>
  <c r="P11" i="17"/>
  <c r="Q11" i="17"/>
  <c r="R11" i="17"/>
  <c r="G12" i="17"/>
  <c r="Q12" i="17"/>
  <c r="G13" i="17"/>
  <c r="Q13" i="17"/>
  <c r="G14" i="17"/>
  <c r="Q14" i="17"/>
  <c r="G15" i="17"/>
  <c r="Q15" i="17"/>
  <c r="N24" i="17"/>
  <c r="P24" i="17"/>
  <c r="L25" i="17"/>
  <c r="P25" i="17"/>
  <c r="L27" i="24"/>
  <c r="P27" i="24"/>
  <c r="L28" i="24"/>
  <c r="P28" i="24"/>
  <c r="AF11" i="45"/>
  <c r="AH11" i="45"/>
  <c r="AF12" i="45"/>
  <c r="AH12" i="45"/>
  <c r="AF11" i="46"/>
  <c r="AH11" i="46"/>
  <c r="AF12" i="46"/>
  <c r="AH12" i="46"/>
  <c r="AH11" i="48"/>
  <c r="AF12" i="48"/>
  <c r="AH12" i="4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Andy</author>
  </authors>
  <commentList>
    <comment ref="AC4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All conceded by opposition</t>
        </r>
      </text>
    </comment>
  </commentList>
</comments>
</file>

<file path=xl/sharedStrings.xml><?xml version="1.0" encoding="utf-8"?>
<sst xmlns="http://schemas.openxmlformats.org/spreadsheetml/2006/main" count="5190" uniqueCount="876">
  <si>
    <t>M Cox</t>
  </si>
  <si>
    <t>M</t>
  </si>
  <si>
    <t>I</t>
  </si>
  <si>
    <t>NO</t>
  </si>
  <si>
    <t>Runs</t>
  </si>
  <si>
    <t>HS</t>
  </si>
  <si>
    <t>Average</t>
  </si>
  <si>
    <t>D O'Leary</t>
  </si>
  <si>
    <t>I Durrant</t>
  </si>
  <si>
    <t>A Heaney</t>
  </si>
  <si>
    <t>J Giffen</t>
  </si>
  <si>
    <t>D Nicholls</t>
  </si>
  <si>
    <t>M Bannerman</t>
  </si>
  <si>
    <t>A Owen</t>
  </si>
  <si>
    <t>B Baddiley</t>
  </si>
  <si>
    <t>L Dendrickson</t>
  </si>
  <si>
    <t>A Salter</t>
  </si>
  <si>
    <t>2*</t>
  </si>
  <si>
    <t>1*</t>
  </si>
  <si>
    <t>44*</t>
  </si>
  <si>
    <t>58*</t>
  </si>
  <si>
    <t>120*</t>
  </si>
  <si>
    <t>Also batted</t>
  </si>
  <si>
    <t>Overs</t>
  </si>
  <si>
    <t>Mdns</t>
  </si>
  <si>
    <t>Wkts</t>
  </si>
  <si>
    <t>Best</t>
  </si>
  <si>
    <t>D O'leary</t>
  </si>
  <si>
    <t>4-30</t>
  </si>
  <si>
    <t>4-11</t>
  </si>
  <si>
    <t>5-6</t>
  </si>
  <si>
    <t>7-28</t>
  </si>
  <si>
    <t>4-33</t>
  </si>
  <si>
    <t>M Willis</t>
  </si>
  <si>
    <t>4, 6, 10</t>
  </si>
  <si>
    <t>K Wun</t>
  </si>
  <si>
    <t>0, 1, 3</t>
  </si>
  <si>
    <t>R Masters</t>
  </si>
  <si>
    <t>11, 52*</t>
  </si>
  <si>
    <t>I Rashid</t>
  </si>
  <si>
    <t>7* 11</t>
  </si>
  <si>
    <t>N Mulllen</t>
  </si>
  <si>
    <t>3, 1</t>
  </si>
  <si>
    <t>A Frame</t>
  </si>
  <si>
    <t>0,  4</t>
  </si>
  <si>
    <t>G Corbishley</t>
  </si>
  <si>
    <t>M Wattt</t>
  </si>
  <si>
    <t>D Anderson</t>
  </si>
  <si>
    <t>S Edwards</t>
  </si>
  <si>
    <t>P Kausal</t>
  </si>
  <si>
    <t>L Berry</t>
  </si>
  <si>
    <t>N Mullen</t>
  </si>
  <si>
    <t>∞</t>
  </si>
  <si>
    <t>Catches</t>
  </si>
  <si>
    <t>C Krelle</t>
  </si>
  <si>
    <t>B Baddiley, M Bannerman, N Mullen</t>
  </si>
  <si>
    <t>A Owen, D O'Learey, M Willis</t>
  </si>
  <si>
    <t>Stumpings</t>
  </si>
  <si>
    <t>Unidentified</t>
  </si>
  <si>
    <t>6 opponents were run out</t>
  </si>
  <si>
    <t>Batting</t>
  </si>
  <si>
    <t>Bowling</t>
  </si>
  <si>
    <t>above line took 10 wickets or more</t>
  </si>
  <si>
    <t>Southgate Compton 1st XI League Averages 2002</t>
  </si>
  <si>
    <t>S Edwards, G Corbishley, A Salter,</t>
  </si>
  <si>
    <t>A Heaney, D Anderson</t>
  </si>
  <si>
    <t>Team Statistics</t>
  </si>
  <si>
    <t>Matches</t>
  </si>
  <si>
    <t>Won</t>
  </si>
  <si>
    <t>Drawn</t>
  </si>
  <si>
    <t>Lost</t>
  </si>
  <si>
    <t>No Result</t>
  </si>
  <si>
    <t>SCCC</t>
  </si>
  <si>
    <t>Extras</t>
  </si>
  <si>
    <t>total</t>
  </si>
  <si>
    <t>Runs per wicket</t>
  </si>
  <si>
    <t>241-8</t>
  </si>
  <si>
    <t>Highest score</t>
  </si>
  <si>
    <t>Lowest score</t>
  </si>
  <si>
    <t>v Hitchen 2nds</t>
  </si>
  <si>
    <t>Centruries</t>
  </si>
  <si>
    <t>v Broxbourne 2nds</t>
  </si>
  <si>
    <t>v Watford Town 2nds</t>
  </si>
  <si>
    <t>Best Bowling</t>
  </si>
  <si>
    <t>v Hatch End</t>
  </si>
  <si>
    <t>Southgate Compton 2nd XI League Averages 2002</t>
  </si>
  <si>
    <t>M Watt</t>
  </si>
  <si>
    <t>G Lawman</t>
  </si>
  <si>
    <t>S Fahey</t>
  </si>
  <si>
    <t>P Fahey</t>
  </si>
  <si>
    <t>I Day</t>
  </si>
  <si>
    <t>G Pierson</t>
  </si>
  <si>
    <t>I Salter</t>
  </si>
  <si>
    <t>H Williams</t>
  </si>
  <si>
    <t>L Frame</t>
  </si>
  <si>
    <t>23*</t>
  </si>
  <si>
    <t>31*</t>
  </si>
  <si>
    <t>J Grocott</t>
  </si>
  <si>
    <t>R Payton</t>
  </si>
  <si>
    <t>R Smith</t>
  </si>
  <si>
    <t>J McDonald</t>
  </si>
  <si>
    <t>S Shamlian</t>
  </si>
  <si>
    <t>S Shah</t>
  </si>
  <si>
    <t>J McGuire</t>
  </si>
  <si>
    <t>C Edwards</t>
  </si>
  <si>
    <t>D Jenkins</t>
  </si>
  <si>
    <t>R Fahey</t>
  </si>
  <si>
    <t>N Ahmed</t>
  </si>
  <si>
    <t>C Chamberlain</t>
  </si>
  <si>
    <t>B Stock</t>
  </si>
  <si>
    <t>G Lawman, H Williams, I Day</t>
  </si>
  <si>
    <t xml:space="preserve"> </t>
  </si>
  <si>
    <t>K Wun, L Frame</t>
  </si>
  <si>
    <t>S Fahey, A Salter</t>
  </si>
  <si>
    <t xml:space="preserve">A Frame, M Willis, D Jenkins, </t>
  </si>
  <si>
    <t>M Cox, D Nicholls, J McDonald</t>
  </si>
  <si>
    <t>7 opponents were run out</t>
  </si>
  <si>
    <t>177-7</t>
  </si>
  <si>
    <t>Best Batting</t>
  </si>
  <si>
    <t>5-17</t>
  </si>
  <si>
    <t>v Ickleford 2nds</t>
  </si>
  <si>
    <t>C Gorbishley</t>
  </si>
  <si>
    <t>4-41</t>
  </si>
  <si>
    <t>4-5</t>
  </si>
  <si>
    <t xml:space="preserve">D Anderson, J Grocott,  </t>
  </si>
  <si>
    <t>M Watt, S Shamlian, C Chamberlain</t>
  </si>
  <si>
    <t>7, 21, 21, 29*</t>
  </si>
  <si>
    <t>11, 0, 2, 0</t>
  </si>
  <si>
    <t>2*, 3* 6, 8*</t>
  </si>
  <si>
    <t>1, 6, 4</t>
  </si>
  <si>
    <t>14, 31*</t>
  </si>
  <si>
    <t>31, 5</t>
  </si>
  <si>
    <t xml:space="preserve">3, 6 </t>
  </si>
  <si>
    <t>0, 1*</t>
  </si>
  <si>
    <t>1, 0</t>
  </si>
  <si>
    <t>0* 2</t>
  </si>
  <si>
    <t>D Shah</t>
  </si>
  <si>
    <t>v Bayfield &amp; Hertford 2nds</t>
  </si>
  <si>
    <t>Qualification 5 Innings</t>
  </si>
  <si>
    <t>Opposition</t>
  </si>
  <si>
    <t>v Chipperfield 2nds</t>
  </si>
  <si>
    <t>v Reed 2nds</t>
  </si>
  <si>
    <t>Southgate Compton 1st XI League Averages 2003</t>
  </si>
  <si>
    <t>M Hudson</t>
  </si>
  <si>
    <t>A Shah</t>
  </si>
  <si>
    <t>101*</t>
  </si>
  <si>
    <t>15*</t>
  </si>
  <si>
    <t>38*</t>
  </si>
  <si>
    <t>11*</t>
  </si>
  <si>
    <t>10, 44, 12* 6</t>
  </si>
  <si>
    <t>0, 29, 0, 20*</t>
  </si>
  <si>
    <t>L Denderickson</t>
  </si>
  <si>
    <t>5*, 0*, 2* 0*</t>
  </si>
  <si>
    <t>16, 44, 13</t>
  </si>
  <si>
    <t>31*, 0, 0</t>
  </si>
  <si>
    <t>V Ganga</t>
  </si>
  <si>
    <t>T Wakefield</t>
  </si>
  <si>
    <t>4, 4</t>
  </si>
  <si>
    <t>15, 0</t>
  </si>
  <si>
    <t>23, 4</t>
  </si>
  <si>
    <t>30, 9</t>
  </si>
  <si>
    <t>20, 22</t>
  </si>
  <si>
    <t>12, 0, 9</t>
  </si>
  <si>
    <t>41*, 1, 0</t>
  </si>
  <si>
    <t>S Fahey, A Owen, L Frame</t>
  </si>
  <si>
    <t>A Shah, L Dendrickson, S Edwards</t>
  </si>
  <si>
    <t>4 opponents were run out</t>
  </si>
  <si>
    <t>253-8</t>
  </si>
  <si>
    <t>v Eversholt 2nds</t>
  </si>
  <si>
    <t>121-10</t>
  </si>
  <si>
    <t>v Abbots Langley 2nds</t>
  </si>
  <si>
    <t>v Radlett 4ths</t>
  </si>
  <si>
    <t>8-57</t>
  </si>
  <si>
    <t>v Ware</t>
  </si>
  <si>
    <t>7-37</t>
  </si>
  <si>
    <t>6-33</t>
  </si>
  <si>
    <t>v Hitchin 2nds</t>
  </si>
  <si>
    <t>v Holtwhites T 2nds</t>
  </si>
  <si>
    <t>3-22</t>
  </si>
  <si>
    <t>3-50</t>
  </si>
  <si>
    <t>Southgate Compton 2nd XI League Averages 2003</t>
  </si>
  <si>
    <t>G Gibbs</t>
  </si>
  <si>
    <t>C Frame</t>
  </si>
  <si>
    <t>P Morris</t>
  </si>
  <si>
    <t>J Morris</t>
  </si>
  <si>
    <t>D Frame</t>
  </si>
  <si>
    <t>C Wharfe</t>
  </si>
  <si>
    <t>D Creed</t>
  </si>
  <si>
    <t>A Ahmed</t>
  </si>
  <si>
    <t>121*</t>
  </si>
  <si>
    <t>1,0,25,112*</t>
  </si>
  <si>
    <t>18,2,27,30*</t>
  </si>
  <si>
    <t>28,35*,5</t>
  </si>
  <si>
    <t>22,4</t>
  </si>
  <si>
    <t>8,16</t>
  </si>
  <si>
    <t>14,2</t>
  </si>
  <si>
    <t>10,10</t>
  </si>
  <si>
    <t>14,0</t>
  </si>
  <si>
    <t>3,6</t>
  </si>
  <si>
    <t>3*,0*</t>
  </si>
  <si>
    <t>I Salter, P Morris,R Smith, A Salter, D Anderson</t>
  </si>
  <si>
    <t>H Williams, S Shah, G Gibbs</t>
  </si>
  <si>
    <t>M Watt, R Fahey, V Ganga, L Dendrickson</t>
  </si>
  <si>
    <t>G Pierson, M Bannerman</t>
  </si>
  <si>
    <t>No stumpings</t>
  </si>
  <si>
    <t>2 opponents were run out</t>
  </si>
  <si>
    <t>225-5</t>
  </si>
  <si>
    <t xml:space="preserve">v Cockfosters 3rds </t>
  </si>
  <si>
    <t>v Northchurch 2nds</t>
  </si>
  <si>
    <t>Centuries</t>
  </si>
  <si>
    <t>5-25</t>
  </si>
  <si>
    <t>H Wiliams</t>
  </si>
  <si>
    <t>v Greenwood Pk</t>
  </si>
  <si>
    <t>112*</t>
  </si>
  <si>
    <t>v Cockfosters 3rds</t>
  </si>
  <si>
    <t>v Elstree 2nds</t>
  </si>
  <si>
    <t>v Hemel Hempstead 4ths</t>
  </si>
  <si>
    <t>v Clifton 2nds</t>
  </si>
  <si>
    <t>5-34</t>
  </si>
  <si>
    <t>T Nirgunen</t>
  </si>
  <si>
    <t>v Cockfosters 2nds</t>
  </si>
  <si>
    <t>5, 15, 0,0</t>
  </si>
  <si>
    <t>4-36</t>
  </si>
  <si>
    <t>rpo</t>
  </si>
  <si>
    <t>bpw</t>
  </si>
  <si>
    <t>133*</t>
  </si>
  <si>
    <t>43*</t>
  </si>
  <si>
    <t>14*</t>
  </si>
  <si>
    <t>0*</t>
  </si>
  <si>
    <t>P Kaushal</t>
  </si>
  <si>
    <t>E Wright</t>
  </si>
  <si>
    <t>D Searle</t>
  </si>
  <si>
    <t>R Clarke</t>
  </si>
  <si>
    <t>D Joseph</t>
  </si>
  <si>
    <t>N Mullin</t>
  </si>
  <si>
    <t>S Cairns</t>
  </si>
  <si>
    <t>S Shamlien</t>
  </si>
  <si>
    <t>J Rose</t>
  </si>
  <si>
    <t>M Reavill</t>
  </si>
  <si>
    <t>J Willis</t>
  </si>
  <si>
    <t>0-12</t>
  </si>
  <si>
    <t>0-21</t>
  </si>
  <si>
    <t>0-22</t>
  </si>
  <si>
    <t>0-24</t>
  </si>
  <si>
    <t>0-30</t>
  </si>
  <si>
    <t>Southgate Compton 2nd XI League Averages 2001</t>
  </si>
  <si>
    <t>4-52</t>
  </si>
  <si>
    <t>4-14</t>
  </si>
  <si>
    <t>2-4</t>
  </si>
  <si>
    <t>2-30</t>
  </si>
  <si>
    <t>3-30</t>
  </si>
  <si>
    <t>3-26</t>
  </si>
  <si>
    <t>5-38</t>
  </si>
  <si>
    <t>4-10</t>
  </si>
  <si>
    <t>4-48</t>
  </si>
  <si>
    <t>6-25</t>
  </si>
  <si>
    <t>1-32</t>
  </si>
  <si>
    <t>1-19</t>
  </si>
  <si>
    <t>1-7</t>
  </si>
  <si>
    <t>Southgate Compton 1st XI League Averages 2001</t>
  </si>
  <si>
    <t>Boxford</t>
  </si>
  <si>
    <t>Dendrickson</t>
  </si>
  <si>
    <t>Lydeamore</t>
  </si>
  <si>
    <t>Durrant</t>
  </si>
  <si>
    <t>Mullin</t>
  </si>
  <si>
    <t>Heaney</t>
  </si>
  <si>
    <t>Corbishley</t>
  </si>
  <si>
    <t>O'Leary</t>
  </si>
  <si>
    <t>Rashid</t>
  </si>
  <si>
    <t>Lean</t>
  </si>
  <si>
    <t>Krelle</t>
  </si>
  <si>
    <t>Edwards</t>
  </si>
  <si>
    <t>Joshep</t>
  </si>
  <si>
    <t>Wun</t>
  </si>
  <si>
    <t>Nicholls</t>
  </si>
  <si>
    <t>264-10</t>
  </si>
  <si>
    <t>v Nothwood 2nds</t>
  </si>
  <si>
    <t>88-10</t>
  </si>
  <si>
    <t>v Cavendish</t>
  </si>
  <si>
    <t>102*</t>
  </si>
  <si>
    <t>v Old Albanians</t>
  </si>
  <si>
    <t>7-36</t>
  </si>
  <si>
    <t>M Mcoy</t>
  </si>
  <si>
    <t>65*</t>
  </si>
  <si>
    <t>M McCoy</t>
  </si>
  <si>
    <t>51*</t>
  </si>
  <si>
    <t>30*</t>
  </si>
  <si>
    <t>28*</t>
  </si>
  <si>
    <t>9*</t>
  </si>
  <si>
    <t>6-9</t>
  </si>
  <si>
    <t>6-12</t>
  </si>
  <si>
    <t>D Rhodes</t>
  </si>
  <si>
    <t>A Ghafor</t>
  </si>
  <si>
    <t>L Frame, M McCoy</t>
  </si>
  <si>
    <t>A Shah, G Corbishley</t>
  </si>
  <si>
    <t>A Owen, A Frame, S Fahey, M Willis</t>
  </si>
  <si>
    <t>A Heaney, M Bannerman, I Rashid D Anderson</t>
  </si>
  <si>
    <t>A Grayson</t>
  </si>
  <si>
    <t>47*</t>
  </si>
  <si>
    <t>17*</t>
  </si>
  <si>
    <t>5*</t>
  </si>
  <si>
    <t>Y David</t>
  </si>
  <si>
    <t>S Yadev</t>
  </si>
  <si>
    <t>P Shah</t>
  </si>
  <si>
    <t>0, 39, 0, 4</t>
  </si>
  <si>
    <t>6, 15, 5, 0</t>
  </si>
  <si>
    <t>8, 15, 1, 0</t>
  </si>
  <si>
    <t>2, 0 , 1, 8</t>
  </si>
  <si>
    <t>3, 3, 0, 0</t>
  </si>
  <si>
    <t>2*, 0</t>
  </si>
  <si>
    <t>12, 6</t>
  </si>
  <si>
    <t>6-22</t>
  </si>
  <si>
    <t>8-80</t>
  </si>
  <si>
    <t>4-50</t>
  </si>
  <si>
    <t>4-63</t>
  </si>
  <si>
    <t>J Choudry</t>
  </si>
  <si>
    <t>S Shamlian, H Williams</t>
  </si>
  <si>
    <t>K Wun, M Bannerman, B Baddiley</t>
  </si>
  <si>
    <t>S Shah, J Choudrey, C Frame</t>
  </si>
  <si>
    <t>I Day, P Morris, D Creed</t>
  </si>
  <si>
    <t>A Salter, L Berry, D Rhodes, A Grayson</t>
  </si>
  <si>
    <t>236-8</t>
  </si>
  <si>
    <t xml:space="preserve">v Broxbourne 3rds </t>
  </si>
  <si>
    <t>v O Elizabethans 2nds</t>
  </si>
  <si>
    <t>v Broxbourne 3rds</t>
  </si>
  <si>
    <t>v Luton Town &amp; Indians</t>
  </si>
  <si>
    <t>1 opponent was run out</t>
  </si>
  <si>
    <t>D Rhodes, K Wun, S Edwards</t>
  </si>
  <si>
    <t>9,47,9*</t>
  </si>
  <si>
    <t>0, 0*</t>
  </si>
  <si>
    <t>2, 52*</t>
  </si>
  <si>
    <t>5-27</t>
  </si>
  <si>
    <t>J Choudrey</t>
  </si>
  <si>
    <t>0, 0 ,0 ,13</t>
  </si>
  <si>
    <t>2nd XI League Averages 2004</t>
  </si>
  <si>
    <t>1st XI League Averages 2004</t>
  </si>
  <si>
    <t>1st XI League Averages 2005</t>
  </si>
  <si>
    <t>2nd XI League Averages 2005</t>
  </si>
  <si>
    <t>228-5</t>
  </si>
  <si>
    <t>v Letchworth 3rds</t>
  </si>
  <si>
    <t>89-10</t>
  </si>
  <si>
    <t>v Parkfield</t>
  </si>
  <si>
    <t>v UCA</t>
  </si>
  <si>
    <t>6-55</t>
  </si>
  <si>
    <t>v Old Finchleians 2nds</t>
  </si>
  <si>
    <t>R.Fahey</t>
  </si>
  <si>
    <t>E Puddick</t>
  </si>
  <si>
    <t>A Spinks</t>
  </si>
  <si>
    <t>DNB</t>
  </si>
  <si>
    <t>DNB, DNB</t>
  </si>
  <si>
    <t>12*,5</t>
  </si>
  <si>
    <t>30*,1,0</t>
  </si>
  <si>
    <t>5-30</t>
  </si>
  <si>
    <t>5-52</t>
  </si>
  <si>
    <t>4-15</t>
  </si>
  <si>
    <t>4-34</t>
  </si>
  <si>
    <t>A Owen, M McCoy</t>
  </si>
  <si>
    <t>S Fahey, M Willis</t>
  </si>
  <si>
    <t>A Frame, C Frame, E Puddick, I Rashid</t>
  </si>
  <si>
    <t>6 opponents was run out</t>
  </si>
  <si>
    <t>226-9</t>
  </si>
  <si>
    <t>90-10</t>
  </si>
  <si>
    <t>v Nothwood 3rds</t>
  </si>
  <si>
    <t>v Sawbridgeworth</t>
  </si>
  <si>
    <t>29*</t>
  </si>
  <si>
    <t>T Bishop</t>
  </si>
  <si>
    <t>G Pearson</t>
  </si>
  <si>
    <t>6-37</t>
  </si>
  <si>
    <t>6-51</t>
  </si>
  <si>
    <t>4-35</t>
  </si>
  <si>
    <t>4-55</t>
  </si>
  <si>
    <t>3-34</t>
  </si>
  <si>
    <t>3-20</t>
  </si>
  <si>
    <t>J Choudhrey</t>
  </si>
  <si>
    <t>D Driffill</t>
  </si>
  <si>
    <t>O Thomas</t>
  </si>
  <si>
    <t>T Bishop, I Day</t>
  </si>
  <si>
    <t>S Shamlian, J Choudhrey, S Shah</t>
  </si>
  <si>
    <t>I Rashid, H Williams</t>
  </si>
  <si>
    <t>R Fahey, A Frame, C Frame</t>
  </si>
  <si>
    <t>J Chouhdrey</t>
  </si>
  <si>
    <t>K Walker</t>
  </si>
  <si>
    <t>A Payton</t>
  </si>
  <si>
    <t>4,0</t>
  </si>
  <si>
    <t>22,1</t>
  </si>
  <si>
    <t>36*,4</t>
  </si>
  <si>
    <t>31, 27</t>
  </si>
  <si>
    <t>24*, 3, 0</t>
  </si>
  <si>
    <t>11,3,1,0*</t>
  </si>
  <si>
    <t>Fielding stats exclude match v Broxbourne</t>
  </si>
  <si>
    <t>as details were not recorded</t>
  </si>
  <si>
    <t>R Payton, R Smith, B Baddiley</t>
  </si>
  <si>
    <t>L Frame, D Anderson, A Heaney,</t>
  </si>
  <si>
    <t>A Shah, S Shamlian</t>
  </si>
  <si>
    <t>11,6,0</t>
  </si>
  <si>
    <t>2,0,0*</t>
  </si>
  <si>
    <t>24, 4, 4,0</t>
  </si>
  <si>
    <t>32,6,18</t>
  </si>
  <si>
    <t>8, 5, 5</t>
  </si>
  <si>
    <t xml:space="preserve">v Southgate Adelaide 3rds </t>
  </si>
  <si>
    <t>1st XI League Averages 2006</t>
  </si>
  <si>
    <t>C Green</t>
  </si>
  <si>
    <t>40*</t>
  </si>
  <si>
    <t>21*</t>
  </si>
  <si>
    <t>0, 1, 7</t>
  </si>
  <si>
    <t>1, 7, 0</t>
  </si>
  <si>
    <t>9, 16*</t>
  </si>
  <si>
    <t>W Majid</t>
  </si>
  <si>
    <t>3, 6</t>
  </si>
  <si>
    <t>8, 2, 5</t>
  </si>
  <si>
    <t>D Worth</t>
  </si>
  <si>
    <t>9, 17</t>
  </si>
  <si>
    <t>A Owen, M Willis</t>
  </si>
  <si>
    <t>A Frame, R Fahey</t>
  </si>
  <si>
    <t>C Green, A Ghafor</t>
  </si>
  <si>
    <t>A Shah, K Wun</t>
  </si>
  <si>
    <t>4-19</t>
  </si>
  <si>
    <t>2-22</t>
  </si>
  <si>
    <t>5-28</t>
  </si>
  <si>
    <t>4-6</t>
  </si>
  <si>
    <t>195-3</t>
  </si>
  <si>
    <t>v Leverstock Green (h)</t>
  </si>
  <si>
    <t>v Hexton (h)</t>
  </si>
  <si>
    <t>2nd XI League Averages 2006</t>
  </si>
  <si>
    <t>64*</t>
  </si>
  <si>
    <t>19, 4, 2, 0</t>
  </si>
  <si>
    <t>1, 0 , 12, 2*</t>
  </si>
  <si>
    <t>0, 18</t>
  </si>
  <si>
    <t>2, 0</t>
  </si>
  <si>
    <t>A Gahfor</t>
  </si>
  <si>
    <t>M Taylor</t>
  </si>
  <si>
    <t>J Choudrhey</t>
  </si>
  <si>
    <t>C Frame, D Rhodes</t>
  </si>
  <si>
    <t>A Grayson, H Williams</t>
  </si>
  <si>
    <t>D Creed, P Morris, D Worth, K Wun</t>
  </si>
  <si>
    <t>A Ghafor, J Morris, Unidentified</t>
  </si>
  <si>
    <t>B Baddiley, S Shah, K Walker</t>
  </si>
  <si>
    <t>E Puddick, M Taylor</t>
  </si>
  <si>
    <t>8-52</t>
  </si>
  <si>
    <t>6-32</t>
  </si>
  <si>
    <t>N Mulllin</t>
  </si>
  <si>
    <t>Walkover</t>
  </si>
  <si>
    <t>278-10</t>
  </si>
  <si>
    <t>v St Margaretsbury (a)</t>
  </si>
  <si>
    <t>v Hertford 4ths (h)</t>
  </si>
  <si>
    <t>84-10</t>
  </si>
  <si>
    <t>v Watton at Stone</t>
  </si>
  <si>
    <t>92-10</t>
  </si>
  <si>
    <t>v Offley &amp; Stopsley</t>
  </si>
  <si>
    <t>9 opponents were run out</t>
  </si>
  <si>
    <t>S Shamlian, A Heaney</t>
  </si>
  <si>
    <t>D Driffill, M Bannerman</t>
  </si>
  <si>
    <t>3-10</t>
  </si>
  <si>
    <t>3-21</t>
  </si>
  <si>
    <t>v Welwyn Garden City (h)</t>
  </si>
  <si>
    <t>2nd XI League Averages 2007</t>
  </si>
  <si>
    <t>63*</t>
  </si>
  <si>
    <t>6-50</t>
  </si>
  <si>
    <t>N Rodger</t>
  </si>
  <si>
    <t>7-16</t>
  </si>
  <si>
    <t>D Silvey</t>
  </si>
  <si>
    <t>4-32</t>
  </si>
  <si>
    <t>52*</t>
  </si>
  <si>
    <t>A Rauber</t>
  </si>
  <si>
    <t>J Choudery</t>
  </si>
  <si>
    <t>70*, 62*, 6, 14</t>
  </si>
  <si>
    <t xml:space="preserve">C Green </t>
  </si>
  <si>
    <t>29, 8, 4</t>
  </si>
  <si>
    <t>K Wun, D Worth</t>
  </si>
  <si>
    <t>T Sullivan</t>
  </si>
  <si>
    <t>17, 1</t>
  </si>
  <si>
    <t>E Puddick, I Day, D Driffill</t>
  </si>
  <si>
    <t>9*, 0</t>
  </si>
  <si>
    <t>H Williams, S Shah, Unidentified</t>
  </si>
  <si>
    <t>6, 3, 15</t>
  </si>
  <si>
    <t>K Walker, N Rodger, P Morris,</t>
  </si>
  <si>
    <t>J Kinchlea</t>
  </si>
  <si>
    <t xml:space="preserve">J Choudery, B Baddiley, </t>
  </si>
  <si>
    <t>5, 3</t>
  </si>
  <si>
    <t>A Rauber, C Green</t>
  </si>
  <si>
    <t>0*, 3*, 0*, 0</t>
  </si>
  <si>
    <t>219-7</t>
  </si>
  <si>
    <t>v Pirton (h)</t>
  </si>
  <si>
    <t>4, 1</t>
  </si>
  <si>
    <t>77-10</t>
  </si>
  <si>
    <t>v Old Albainian III (h)</t>
  </si>
  <si>
    <t>O Kilicaslan</t>
  </si>
  <si>
    <t>0, 2</t>
  </si>
  <si>
    <t>R Patel</t>
  </si>
  <si>
    <t>v Radlett V (h)</t>
  </si>
  <si>
    <t>77*</t>
  </si>
  <si>
    <t>3 opponents were run out</t>
  </si>
  <si>
    <t>Total</t>
  </si>
  <si>
    <t>62*</t>
  </si>
  <si>
    <t>15, 6*</t>
  </si>
  <si>
    <t>6, 1, 4</t>
  </si>
  <si>
    <t>0, 0, 9</t>
  </si>
  <si>
    <t>0, 26, 11, 5</t>
  </si>
  <si>
    <t>8*</t>
  </si>
  <si>
    <t>16*</t>
  </si>
  <si>
    <t>D Nicholls, S Fahey</t>
  </si>
  <si>
    <t>R Fahey, S Shamlian, A Heaney</t>
  </si>
  <si>
    <t>L Frame, A Shah, S Shah</t>
  </si>
  <si>
    <t>D Anderson, A Frame, N Rodger</t>
  </si>
  <si>
    <t>4-46</t>
  </si>
  <si>
    <t>3-29</t>
  </si>
  <si>
    <t>249-5</t>
  </si>
  <si>
    <t>v Abbots Langley II (a)</t>
  </si>
  <si>
    <t>68-10</t>
  </si>
  <si>
    <t>v Chorleywood II (h)</t>
  </si>
  <si>
    <t>v Letchworth III (h)</t>
  </si>
  <si>
    <t>219-8</t>
  </si>
  <si>
    <t>v Met Police Bushey (a)</t>
  </si>
  <si>
    <t>1st XI League Averages 2007</t>
  </si>
  <si>
    <t>1 st XI League Averages 2008</t>
  </si>
  <si>
    <t>6-46</t>
  </si>
  <si>
    <t>7-15</t>
  </si>
  <si>
    <t>6-53</t>
  </si>
  <si>
    <t>3-55</t>
  </si>
  <si>
    <t>61*</t>
  </si>
  <si>
    <t>4-40</t>
  </si>
  <si>
    <t>35*</t>
  </si>
  <si>
    <t>0, 11, 12, 10</t>
  </si>
  <si>
    <t>S Fahey, D Nicholls</t>
  </si>
  <si>
    <t>R Fahey, A Heaney, A Grayson</t>
  </si>
  <si>
    <t>12, 8</t>
  </si>
  <si>
    <t>D Anderson, D Driffill</t>
  </si>
  <si>
    <t>L Frame, M Willis</t>
  </si>
  <si>
    <t>A Shah, C Frame, S Shah,</t>
  </si>
  <si>
    <t>200-7</t>
  </si>
  <si>
    <t>v Ware (a)</t>
  </si>
  <si>
    <t>6, 4</t>
  </si>
  <si>
    <t>K Walker, B Baddiley</t>
  </si>
  <si>
    <t>93-10</t>
  </si>
  <si>
    <t>v Hatch End (h)</t>
  </si>
  <si>
    <t>5*, 4</t>
  </si>
  <si>
    <t>v Boxmoor (h)</t>
  </si>
  <si>
    <t>v Abbotts Langley (a)</t>
  </si>
  <si>
    <t>2nd XI League Averages 2008</t>
  </si>
  <si>
    <t>26*</t>
  </si>
  <si>
    <t>D Paleti</t>
  </si>
  <si>
    <t>5-53</t>
  </si>
  <si>
    <t>C Wallis</t>
  </si>
  <si>
    <t>D Geoghan</t>
  </si>
  <si>
    <t>P Arif</t>
  </si>
  <si>
    <t>3*</t>
  </si>
  <si>
    <t>T Sayers</t>
  </si>
  <si>
    <t>1, 57, 9</t>
  </si>
  <si>
    <t>N Roger</t>
  </si>
  <si>
    <t>More Team Statistics</t>
  </si>
  <si>
    <t>Home:</t>
  </si>
  <si>
    <t>2, 3*, 2*</t>
  </si>
  <si>
    <t>B Baddiley, I Day, H Williams,</t>
  </si>
  <si>
    <t>Away:</t>
  </si>
  <si>
    <t>0, 24*, 4*</t>
  </si>
  <si>
    <t>E Puddick, S Shah, D Paleti,</t>
  </si>
  <si>
    <t>14, 25, 11</t>
  </si>
  <si>
    <t>K Walker, J Kinchlea</t>
  </si>
  <si>
    <t>B Shearly</t>
  </si>
  <si>
    <t>0*, 4, 0</t>
  </si>
  <si>
    <t>L Frame, C Green, C Wallis</t>
  </si>
  <si>
    <t>Batting First:</t>
  </si>
  <si>
    <t>Batting Second:</t>
  </si>
  <si>
    <t>188-5</t>
  </si>
  <si>
    <t>v Hatfield Crusaders II (a)</t>
  </si>
  <si>
    <t>P Shearly</t>
  </si>
  <si>
    <t>81-10</t>
  </si>
  <si>
    <t>v Frogmore (a)</t>
  </si>
  <si>
    <t>Toss Won:</t>
  </si>
  <si>
    <t>Toss Lost:</t>
  </si>
  <si>
    <t>7, 3*, 7, 0</t>
  </si>
  <si>
    <t>v Hertingfordbury (h)</t>
  </si>
  <si>
    <t>Bryan Baddilly</t>
  </si>
  <si>
    <t>55</t>
  </si>
  <si>
    <t/>
  </si>
  <si>
    <t>Keith Walker</t>
  </si>
  <si>
    <t>54</t>
  </si>
  <si>
    <t>Andy Grayson</t>
  </si>
  <si>
    <t>32*</t>
  </si>
  <si>
    <t>Sahil Shah</t>
  </si>
  <si>
    <t>40</t>
  </si>
  <si>
    <t>Dave Rhodes</t>
  </si>
  <si>
    <t>33</t>
  </si>
  <si>
    <t>Cameron Wallis</t>
  </si>
  <si>
    <t>56*</t>
  </si>
  <si>
    <t>Dinesh Paleti</t>
  </si>
  <si>
    <t>42</t>
  </si>
  <si>
    <t>Geoff Pierson</t>
  </si>
  <si>
    <t>10*</t>
  </si>
  <si>
    <t>Ed Puddick</t>
  </si>
  <si>
    <t>27</t>
  </si>
  <si>
    <t>Rahul Patel</t>
  </si>
  <si>
    <t>23</t>
  </si>
  <si>
    <t>Howard Williams</t>
  </si>
  <si>
    <t>19</t>
  </si>
  <si>
    <t>Ian Day</t>
  </si>
  <si>
    <t>16</t>
  </si>
  <si>
    <t>Derek Worth</t>
  </si>
  <si>
    <t>11</t>
  </si>
  <si>
    <t>Ben Shearly</t>
  </si>
  <si>
    <t>8</t>
  </si>
  <si>
    <t>Surjinder Johal</t>
  </si>
  <si>
    <t>32</t>
  </si>
  <si>
    <t>Steve Martin</t>
  </si>
  <si>
    <t>50</t>
  </si>
  <si>
    <t>Mike Kinchlea</t>
  </si>
  <si>
    <t>Gary Wallis</t>
  </si>
  <si>
    <t>20</t>
  </si>
  <si>
    <t>David Southworth</t>
  </si>
  <si>
    <t>2</t>
  </si>
  <si>
    <t>Phil Shearly</t>
  </si>
  <si>
    <t>4</t>
  </si>
  <si>
    <t>Tracey Sayers</t>
  </si>
  <si>
    <t>1</t>
  </si>
  <si>
    <t>Jay Choudhury</t>
  </si>
  <si>
    <t>Pete Fahey</t>
  </si>
  <si>
    <t>Terry Lovell</t>
  </si>
  <si>
    <t>0</t>
  </si>
  <si>
    <t>Jack Kinchlea</t>
  </si>
  <si>
    <t>Rizwan Shaukat</t>
  </si>
  <si>
    <t>above line had 5 completed innings</t>
  </si>
  <si>
    <t>Run Outs</t>
  </si>
  <si>
    <t>D Rhodes, D Paleti</t>
  </si>
  <si>
    <t>E Puddick, P Shearly</t>
  </si>
  <si>
    <t>M Kinchlea, B Baddilly, R Patel</t>
  </si>
  <si>
    <t>S Shah, S Johal</t>
  </si>
  <si>
    <t>7 - 52</t>
  </si>
  <si>
    <t>6 - 56</t>
  </si>
  <si>
    <t>3 - 26</t>
  </si>
  <si>
    <t>4 - 61</t>
  </si>
  <si>
    <t>2 - 24</t>
  </si>
  <si>
    <t>2 - 27</t>
  </si>
  <si>
    <t>1 - 1</t>
  </si>
  <si>
    <t>1 - 12</t>
  </si>
  <si>
    <t>1 - 36</t>
  </si>
  <si>
    <t>0 - 16</t>
  </si>
  <si>
    <t>0 - 17</t>
  </si>
  <si>
    <t>0 - 23</t>
  </si>
  <si>
    <t>Neil Grayson</t>
  </si>
  <si>
    <t>0 - 31</t>
  </si>
  <si>
    <t>212-5</t>
  </si>
  <si>
    <t>58-10</t>
  </si>
  <si>
    <t>v Hertingfordbury (a)</t>
  </si>
  <si>
    <t>v Southgate Adeliade (h)</t>
  </si>
  <si>
    <t>v Watton-at-Stone II (a)</t>
  </si>
  <si>
    <t>v Radlett V (a)</t>
  </si>
  <si>
    <t>S Martin</t>
  </si>
  <si>
    <t>D Rhodes, C Wallis,</t>
  </si>
  <si>
    <t>S Martin, I Day, H Williams,</t>
  </si>
  <si>
    <t>B Shearly, J Choudhury, D Worth,</t>
  </si>
  <si>
    <t>B Shearly, J Choudhury</t>
  </si>
  <si>
    <t>2 nd XI League Averages 2009</t>
  </si>
  <si>
    <t>M VULIMIRI</t>
  </si>
  <si>
    <t>111*</t>
  </si>
  <si>
    <t>A.SHAH</t>
  </si>
  <si>
    <t>E PUDDICK</t>
  </si>
  <si>
    <t>K.WALKER</t>
  </si>
  <si>
    <t>L.FRAME</t>
  </si>
  <si>
    <t>70*</t>
  </si>
  <si>
    <t>A.HEANEY</t>
  </si>
  <si>
    <t>R.FAHEY</t>
  </si>
  <si>
    <t>D.DRIFFILL</t>
  </si>
  <si>
    <t>S.SHAH</t>
  </si>
  <si>
    <t>36*</t>
  </si>
  <si>
    <t>C.FRAME</t>
  </si>
  <si>
    <t>A FRAME</t>
  </si>
  <si>
    <t>M.WILLIS</t>
  </si>
  <si>
    <t>D.NICHOLLS</t>
  </si>
  <si>
    <t>D.ANDERSON</t>
  </si>
  <si>
    <t>S.FAHEY</t>
  </si>
  <si>
    <t>A.OWEN</t>
  </si>
  <si>
    <t>S.SHAMLIAN</t>
  </si>
  <si>
    <t>B.BADDILEY</t>
  </si>
  <si>
    <t>?</t>
  </si>
  <si>
    <t>1?</t>
  </si>
  <si>
    <t>9-20</t>
  </si>
  <si>
    <t>6-44</t>
  </si>
  <si>
    <t>D.RHODES</t>
  </si>
  <si>
    <t>n/a</t>
  </si>
  <si>
    <t>D.DRIFILL</t>
  </si>
  <si>
    <t>C.WALLIS</t>
  </si>
  <si>
    <t>1 st XI League Averages 2009</t>
  </si>
  <si>
    <t>Player</t>
  </si>
  <si>
    <t>R</t>
  </si>
  <si>
    <t>Av</t>
  </si>
  <si>
    <t>M Vulimiri</t>
  </si>
  <si>
    <t>J Ahir</t>
  </si>
  <si>
    <t>R Game</t>
  </si>
  <si>
    <t>L Kelly</t>
  </si>
  <si>
    <t>A Porges</t>
  </si>
  <si>
    <t>B Kelly</t>
  </si>
  <si>
    <t>I Livingstone</t>
  </si>
  <si>
    <t>Fielding</t>
  </si>
  <si>
    <t>O</t>
  </si>
  <si>
    <t>W</t>
  </si>
  <si>
    <t>BPW</t>
  </si>
  <si>
    <t>RPO</t>
  </si>
  <si>
    <t>C</t>
  </si>
  <si>
    <t>RO</t>
  </si>
  <si>
    <t>S</t>
  </si>
  <si>
    <t>Tot</t>
  </si>
  <si>
    <t>*</t>
  </si>
  <si>
    <t>-</t>
  </si>
  <si>
    <t>Win</t>
  </si>
  <si>
    <t>Draw</t>
  </si>
  <si>
    <t>Lose</t>
  </si>
  <si>
    <t>Rain</t>
  </si>
  <si>
    <t>Team</t>
  </si>
  <si>
    <t>Oppo</t>
  </si>
  <si>
    <t>Bat</t>
  </si>
  <si>
    <t>Wickets</t>
  </si>
  <si>
    <t>Runs/Over</t>
  </si>
  <si>
    <t>Runs/Wicket</t>
  </si>
  <si>
    <t>Overs/Wicket</t>
  </si>
  <si>
    <t>1st XI League Averages 2010</t>
  </si>
  <si>
    <t>G Wallis</t>
  </si>
  <si>
    <t>A Pandit</t>
  </si>
  <si>
    <t>R Pandit</t>
  </si>
  <si>
    <t>O James</t>
  </si>
  <si>
    <t>K Thakkar</t>
  </si>
  <si>
    <t>Ag Pandit</t>
  </si>
  <si>
    <t>C Burgess</t>
  </si>
  <si>
    <t>P Rhodes</t>
  </si>
  <si>
    <t>R Hancock</t>
  </si>
  <si>
    <t>2nd XI League Averages 2010</t>
  </si>
  <si>
    <t>D Quigley</t>
  </si>
  <si>
    <t>D Brandon</t>
  </si>
  <si>
    <t>G Milton</t>
  </si>
  <si>
    <t>B Munjeti</t>
  </si>
  <si>
    <t>V Packianathan</t>
  </si>
  <si>
    <t>1st XI League Averages 2011</t>
  </si>
  <si>
    <t>2nd XI League Averages 2011</t>
  </si>
  <si>
    <t>B Thurai</t>
  </si>
  <si>
    <t>R Savage</t>
  </si>
  <si>
    <t>P Cade</t>
  </si>
  <si>
    <t>R Wallis</t>
  </si>
  <si>
    <t>T Hutton</t>
  </si>
  <si>
    <t>M Medwin</t>
  </si>
  <si>
    <t>S Miragi</t>
  </si>
  <si>
    <t>K Shah</t>
  </si>
  <si>
    <t>R Raghunathan</t>
  </si>
  <si>
    <t>N Strange</t>
  </si>
  <si>
    <t>W Eastment</t>
  </si>
  <si>
    <t>T Lovell</t>
  </si>
  <si>
    <t>M Gill</t>
  </si>
  <si>
    <t>D Stuchbury</t>
  </si>
  <si>
    <t>Ch Frame</t>
  </si>
  <si>
    <t>N Calnan</t>
  </si>
  <si>
    <t>1st XI League Averages 2012</t>
  </si>
  <si>
    <t>K Masood</t>
  </si>
  <si>
    <t>D Arif</t>
  </si>
  <si>
    <t>V Murthy</t>
  </si>
  <si>
    <t>S Cronin</t>
  </si>
  <si>
    <t>N Gosalia</t>
  </si>
  <si>
    <t>B Burrows</t>
  </si>
  <si>
    <t>J Collis</t>
  </si>
  <si>
    <t>L Raja</t>
  </si>
  <si>
    <t>1st XI League Averages 2013</t>
  </si>
  <si>
    <t>2nd XI League Averages 2013</t>
  </si>
  <si>
    <t>2nd XI League Averages 2012</t>
  </si>
  <si>
    <t>S Deleep</t>
  </si>
  <si>
    <t>S Brazier</t>
  </si>
  <si>
    <t>M Bommareddy</t>
  </si>
  <si>
    <t>A Marso</t>
  </si>
  <si>
    <t>J Phillips</t>
  </si>
  <si>
    <t>S Raja</t>
  </si>
  <si>
    <t>A Kelly</t>
  </si>
  <si>
    <t>P Warby</t>
  </si>
  <si>
    <t>1st XI League Averages 2014</t>
  </si>
  <si>
    <t>2nd XI League Averages 2014</t>
  </si>
  <si>
    <t>H Zia</t>
  </si>
  <si>
    <t>A Raja</t>
  </si>
  <si>
    <t>D Vannisingham</t>
  </si>
  <si>
    <t>F Kahn</t>
  </si>
  <si>
    <t>E Sobers</t>
  </si>
  <si>
    <t>D Malleson</t>
  </si>
  <si>
    <t>K Mathur</t>
  </si>
  <si>
    <t>B Burrowes</t>
  </si>
  <si>
    <t>T Abbasi</t>
  </si>
  <si>
    <t>D Burrowes</t>
  </si>
  <si>
    <t>J Reeves</t>
  </si>
  <si>
    <t>B Yousaf</t>
  </si>
  <si>
    <t>N Shah</t>
  </si>
  <si>
    <t>D Sathyanarayan</t>
  </si>
  <si>
    <t>Al Pandit</t>
  </si>
  <si>
    <t>I Clark</t>
  </si>
  <si>
    <t>5 -</t>
  </si>
  <si>
    <t>4 -</t>
  </si>
  <si>
    <t>6 -</t>
  </si>
  <si>
    <t>1 -</t>
  </si>
  <si>
    <t>2 -</t>
  </si>
  <si>
    <t xml:space="preserve"> -</t>
  </si>
  <si>
    <t>3 -</t>
  </si>
  <si>
    <t>P Fletcher</t>
  </si>
  <si>
    <t>P Bellis</t>
  </si>
  <si>
    <t>J Moxham</t>
  </si>
  <si>
    <t>A Parker</t>
  </si>
  <si>
    <t>A Asad</t>
  </si>
  <si>
    <t>M Kitching</t>
  </si>
  <si>
    <t>L Keohane</t>
  </si>
  <si>
    <t>2nd XI League Averages 2015</t>
  </si>
  <si>
    <t>1st XI League Averages 2015</t>
  </si>
  <si>
    <t>B Sayers</t>
  </si>
  <si>
    <t>D Stavris</t>
  </si>
  <si>
    <t>C Mckee</t>
  </si>
  <si>
    <t>1st XI League Averages 2016</t>
  </si>
  <si>
    <t>2nd XI League Averages 2016</t>
  </si>
  <si>
    <t>`</t>
  </si>
  <si>
    <t>SCCC (Batting)</t>
  </si>
  <si>
    <t>Oppo (Batting)</t>
  </si>
  <si>
    <t>F Khan</t>
  </si>
  <si>
    <t>A Molloy</t>
  </si>
  <si>
    <t>D Vanniasingham</t>
  </si>
  <si>
    <t>1st XI League Averages 2017</t>
  </si>
  <si>
    <t>L Delbridge</t>
  </si>
  <si>
    <t>A Sembian</t>
  </si>
  <si>
    <t>K Sembian</t>
  </si>
  <si>
    <t>2nd XI League Averages 2017</t>
  </si>
  <si>
    <t>Tie</t>
  </si>
  <si>
    <t>2nd XI League Averages 2018</t>
  </si>
  <si>
    <t>1st XI League Averages 2018</t>
  </si>
  <si>
    <t>J Aldrich</t>
  </si>
  <si>
    <t>B Rebello</t>
  </si>
  <si>
    <t>A Deleep</t>
  </si>
  <si>
    <t>O Patel</t>
  </si>
  <si>
    <t>1st XI League Averages 2019</t>
  </si>
  <si>
    <t>D Sathyanarayana</t>
  </si>
  <si>
    <t>M Barrett</t>
  </si>
  <si>
    <t>S Baxter</t>
  </si>
  <si>
    <t>1st XI League Averages 2021</t>
  </si>
  <si>
    <t>D Brito</t>
  </si>
  <si>
    <t>J Gilmore</t>
  </si>
  <si>
    <t>J Thomson</t>
  </si>
  <si>
    <t>C Brito</t>
  </si>
  <si>
    <t>I Ashraf</t>
  </si>
  <si>
    <t>above line had 3 completed innings</t>
  </si>
  <si>
    <t>1st XI League Averages 2020 (COVID Season)</t>
  </si>
  <si>
    <t>0 -</t>
  </si>
  <si>
    <t>above line took 5 wickets or more</t>
  </si>
  <si>
    <t>R Raza</t>
  </si>
  <si>
    <t>K Sivagurunathan</t>
  </si>
  <si>
    <t>1st XI League Averages 2022</t>
  </si>
  <si>
    <t>D Pearce</t>
  </si>
  <si>
    <t>R Pant</t>
  </si>
  <si>
    <t>N Urmani</t>
  </si>
  <si>
    <t>L Crook</t>
  </si>
  <si>
    <t>A Hafesji</t>
  </si>
  <si>
    <t>2nd XI League Averages 2022</t>
  </si>
  <si>
    <t>Ramesh Pant</t>
  </si>
  <si>
    <t>Keshav Kapoor</t>
  </si>
  <si>
    <t>Krunal Nirban</t>
  </si>
  <si>
    <t>Pratik Vyas</t>
  </si>
  <si>
    <t>Dilan Fernando</t>
  </si>
  <si>
    <t>Nikhil Kanani</t>
  </si>
  <si>
    <t>Vinod Gooneratne</t>
  </si>
  <si>
    <t>Gurtej Dhillon</t>
  </si>
  <si>
    <t>Yash Singh</t>
  </si>
  <si>
    <t>Priyan Mistry</t>
  </si>
  <si>
    <t>Pushkar Nagela</t>
  </si>
  <si>
    <t>Rosh Vara</t>
  </si>
  <si>
    <t>Thusagar Sri</t>
  </si>
  <si>
    <t>Azhar Patel</t>
  </si>
  <si>
    <t>Murali Duvurri</t>
  </si>
  <si>
    <t>Kiran Tailor</t>
  </si>
  <si>
    <t>Pratik Shah</t>
  </si>
  <si>
    <t>Neeraj Pathak</t>
  </si>
  <si>
    <t>Edward O'Mahoney</t>
  </si>
  <si>
    <t>Sri Krishnan</t>
  </si>
  <si>
    <t>Priyam Gajjar</t>
  </si>
  <si>
    <t>Janith Aranze</t>
  </si>
  <si>
    <t>Bhavin Bhatt</t>
  </si>
  <si>
    <t>Kos De Silva</t>
  </si>
  <si>
    <t>Keval Vyas</t>
  </si>
  <si>
    <t>Kartik Shah</t>
  </si>
  <si>
    <t>Tamim Uddin</t>
  </si>
  <si>
    <t>Not Recroded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</si>
</sst>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"/>
    <numFmt numFmtId="165" formatCode="##;&quot;-&quot;"/>
    <numFmt numFmtId="166" formatCode="#\ ?/6"/>
    <numFmt numFmtId="167" formatCode="#\ &quot;-&quot;"/>
    <numFmt numFmtId="168" formatCode="##.0;&quot;-&quot;"/>
    <numFmt numFmtId="169" formatCode="##.00;&quot;-&quot;"/>
    <numFmt numFmtId="170" formatCode="#;\ &quot;&quot;"/>
  </numFmts>
  <fonts count="17" x14ac:knownFonts="1">
    <font>
      <sz val="10"/>
      <name val="Arial"/>
    </font>
    <font>
      <sz val="10"/>
      <name val="Tahoma"/>
      <family val="2"/>
    </font>
    <font>
      <b/>
      <sz val="10"/>
      <color indexed="60"/>
      <name val="Tahoma"/>
      <family val="2"/>
    </font>
    <font>
      <b/>
      <sz val="12"/>
      <color indexed="56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b/>
      <sz val="10"/>
      <color indexed="6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6"/>
      <color indexed="18"/>
      <name val="Cambria"/>
      <family val="1"/>
    </font>
    <font>
      <b/>
      <sz val="9"/>
      <color indexed="81"/>
      <name val="Tahoma"/>
      <family val="2"/>
    </font>
    <font>
      <sz val="10"/>
      <color rgb="FFFF0000"/>
      <name val="Calibri"/>
      <family val="2"/>
    </font>
    <font>
      <sz val="9"/>
      <color rgb="FF666666"/>
      <name val="Calibri"/>
      <family val="2"/>
    </font>
    <font>
      <sz val="9"/>
      <color rgb="FF434343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7" fillId="0" borderId="0"/>
    <xf numFmtId="0" fontId="7" fillId="0" borderId="0"/>
    <xf numFmtId="0" fontId="7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0" xfId="0" applyNumberFormat="1" applyFont="1"/>
    <xf numFmtId="17" fontId="1" fillId="0" borderId="0" xfId="0" quotePrefix="1" applyNumberFormat="1" applyFont="1" applyAlignment="1">
      <alignment horizontal="right"/>
    </xf>
    <xf numFmtId="0" fontId="1" fillId="0" borderId="0" xfId="0" quotePrefix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2" xfId="0" applyFont="1" applyBorder="1"/>
    <xf numFmtId="2" fontId="1" fillId="0" borderId="2" xfId="0" applyNumberFormat="1" applyFont="1" applyBorder="1"/>
    <xf numFmtId="17" fontId="1" fillId="0" borderId="2" xfId="0" quotePrefix="1" applyNumberFormat="1" applyFont="1" applyBorder="1" applyAlignment="1">
      <alignment horizontal="right"/>
    </xf>
    <xf numFmtId="14" fontId="1" fillId="0" borderId="0" xfId="0" applyNumberFormat="1" applyFont="1"/>
    <xf numFmtId="2" fontId="1" fillId="0" borderId="0" xfId="0" applyNumberFormat="1" applyFont="1" applyAlignment="1">
      <alignment horizontal="left"/>
    </xf>
    <xf numFmtId="17" fontId="1" fillId="0" borderId="0" xfId="0" quotePrefix="1" applyNumberFormat="1" applyFont="1"/>
    <xf numFmtId="0" fontId="1" fillId="0" borderId="2" xfId="0" quotePrefix="1" applyFont="1" applyBorder="1" applyAlignment="1">
      <alignment horizontal="right"/>
    </xf>
    <xf numFmtId="0" fontId="1" fillId="0" borderId="0" xfId="0" applyFont="1" applyBorder="1"/>
    <xf numFmtId="2" fontId="1" fillId="0" borderId="0" xfId="0" applyNumberFormat="1" applyFont="1" applyBorder="1"/>
    <xf numFmtId="17" fontId="1" fillId="0" borderId="0" xfId="0" quotePrefix="1" applyNumberFormat="1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/>
    <xf numFmtId="1" fontId="1" fillId="0" borderId="0" xfId="0" applyNumberFormat="1" applyFont="1"/>
    <xf numFmtId="0" fontId="1" fillId="0" borderId="3" xfId="0" applyFont="1" applyBorder="1"/>
    <xf numFmtId="49" fontId="1" fillId="0" borderId="0" xfId="0" applyNumberFormat="1" applyFont="1"/>
    <xf numFmtId="2" fontId="1" fillId="0" borderId="3" xfId="0" applyNumberFormat="1" applyFont="1" applyBorder="1"/>
    <xf numFmtId="0" fontId="1" fillId="0" borderId="3" xfId="0" quotePrefix="1" applyFont="1" applyBorder="1" applyAlignment="1">
      <alignment horizontal="right"/>
    </xf>
    <xf numFmtId="2" fontId="1" fillId="0" borderId="0" xfId="0" quotePrefix="1" applyNumberFormat="1" applyFont="1" applyAlignment="1">
      <alignment horizontal="right"/>
    </xf>
    <xf numFmtId="2" fontId="1" fillId="0" borderId="2" xfId="0" quotePrefix="1" applyNumberFormat="1" applyFont="1" applyBorder="1" applyAlignment="1">
      <alignment horizontal="right"/>
    </xf>
    <xf numFmtId="16" fontId="1" fillId="0" borderId="0" xfId="0" quotePrefix="1" applyNumberFormat="1" applyFont="1" applyAlignment="1">
      <alignment horizontal="right"/>
    </xf>
    <xf numFmtId="2" fontId="1" fillId="0" borderId="0" xfId="0" quotePrefix="1" applyNumberFormat="1" applyFont="1" applyBorder="1" applyAlignment="1">
      <alignment horizontal="right"/>
    </xf>
    <xf numFmtId="0" fontId="1" fillId="0" borderId="0" xfId="0" quotePrefix="1" applyFont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64" fontId="1" fillId="0" borderId="0" xfId="0" applyNumberFormat="1" applyFont="1" applyBorder="1"/>
    <xf numFmtId="1" fontId="1" fillId="0" borderId="0" xfId="0" applyNumberFormat="1" applyFont="1" applyBorder="1"/>
    <xf numFmtId="0" fontId="1" fillId="0" borderId="0" xfId="0" applyFont="1" applyBorder="1" applyAlignment="1"/>
    <xf numFmtId="164" fontId="1" fillId="0" borderId="2" xfId="0" applyNumberFormat="1" applyFont="1" applyBorder="1"/>
    <xf numFmtId="1" fontId="1" fillId="0" borderId="2" xfId="0" applyNumberFormat="1" applyFont="1" applyBorder="1"/>
    <xf numFmtId="0" fontId="1" fillId="0" borderId="0" xfId="0" applyFont="1" applyBorder="1" applyAlignment="1">
      <alignment horizontal="right"/>
    </xf>
    <xf numFmtId="1" fontId="1" fillId="0" borderId="0" xfId="0" quotePrefix="1" applyNumberFormat="1" applyFont="1" applyAlignment="1">
      <alignment horizontal="right"/>
    </xf>
    <xf numFmtId="1" fontId="1" fillId="0" borderId="0" xfId="0" quotePrefix="1" applyNumberFormat="1" applyFont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" fillId="0" borderId="0" xfId="0" applyNumberFormat="1" applyFont="1"/>
    <xf numFmtId="0" fontId="4" fillId="0" borderId="0" xfId="0" applyFont="1" applyAlignment="1">
      <alignment horizontal="center"/>
    </xf>
    <xf numFmtId="0" fontId="1" fillId="0" borderId="0" xfId="0" applyFont="1" applyAlignment="1"/>
    <xf numFmtId="14" fontId="1" fillId="0" borderId="0" xfId="0" applyNumberFormat="1" applyFont="1" applyAlignment="1">
      <alignment horizontal="left"/>
    </xf>
    <xf numFmtId="164" fontId="1" fillId="0" borderId="3" xfId="0" applyNumberFormat="1" applyFont="1" applyBorder="1"/>
    <xf numFmtId="1" fontId="1" fillId="0" borderId="3" xfId="0" applyNumberFormat="1" applyFont="1" applyBorder="1"/>
    <xf numFmtId="2" fontId="1" fillId="0" borderId="3" xfId="0" quotePrefix="1" applyNumberFormat="1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0" fontId="2" fillId="0" borderId="0" xfId="0" applyFont="1" applyAlignment="1"/>
    <xf numFmtId="0" fontId="7" fillId="0" borderId="1" xfId="1" applyFont="1" applyFill="1" applyBorder="1" applyAlignment="1">
      <alignment horizontal="left" wrapText="1"/>
    </xf>
    <xf numFmtId="164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7" fillId="0" borderId="1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right" wrapText="1"/>
    </xf>
    <xf numFmtId="2" fontId="7" fillId="0" borderId="0" xfId="2" applyNumberFormat="1" applyFont="1" applyFill="1" applyBorder="1" applyAlignment="1">
      <alignment horizontal="right" wrapText="1"/>
    </xf>
    <xf numFmtId="0" fontId="7" fillId="0" borderId="1" xfId="2" applyFont="1" applyFill="1" applyBorder="1" applyAlignment="1">
      <alignment horizontal="left"/>
    </xf>
    <xf numFmtId="0" fontId="7" fillId="0" borderId="1" xfId="2" applyFont="1" applyFill="1" applyBorder="1" applyAlignment="1">
      <alignment horizontal="right"/>
    </xf>
    <xf numFmtId="2" fontId="7" fillId="0" borderId="1" xfId="2" applyNumberFormat="1" applyFont="1" applyFill="1" applyBorder="1" applyAlignment="1">
      <alignment horizontal="right"/>
    </xf>
    <xf numFmtId="0" fontId="7" fillId="0" borderId="4" xfId="2" applyFont="1" applyFill="1" applyBorder="1" applyAlignment="1">
      <alignment horizontal="left"/>
    </xf>
    <xf numFmtId="0" fontId="7" fillId="0" borderId="4" xfId="2" applyFont="1" applyFill="1" applyBorder="1" applyAlignment="1">
      <alignment horizontal="right"/>
    </xf>
    <xf numFmtId="2" fontId="7" fillId="0" borderId="4" xfId="2" applyNumberFormat="1" applyFont="1" applyFill="1" applyBorder="1" applyAlignment="1">
      <alignment horizontal="right"/>
    </xf>
    <xf numFmtId="0" fontId="7" fillId="0" borderId="5" xfId="2" applyFont="1" applyFill="1" applyBorder="1" applyAlignment="1">
      <alignment horizontal="left"/>
    </xf>
    <xf numFmtId="0" fontId="7" fillId="0" borderId="5" xfId="2" applyFont="1" applyFill="1" applyBorder="1" applyAlignment="1">
      <alignment horizontal="right"/>
    </xf>
    <xf numFmtId="2" fontId="7" fillId="0" borderId="5" xfId="2" applyNumberFormat="1" applyFont="1" applyFill="1" applyBorder="1" applyAlignment="1">
      <alignment horizontal="right"/>
    </xf>
    <xf numFmtId="14" fontId="7" fillId="0" borderId="1" xfId="3" applyNumberFormat="1" applyFont="1" applyFill="1" applyBorder="1" applyAlignment="1">
      <alignment horizontal="right" wrapText="1"/>
    </xf>
    <xf numFmtId="1" fontId="1" fillId="0" borderId="0" xfId="0" applyNumberFormat="1" applyFont="1" applyBorder="1" applyAlignment="1">
      <alignment horizontal="righ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right"/>
    </xf>
    <xf numFmtId="1" fontId="8" fillId="0" borderId="0" xfId="0" applyNumberFormat="1" applyFont="1"/>
    <xf numFmtId="2" fontId="8" fillId="0" borderId="0" xfId="0" applyNumberFormat="1" applyFont="1"/>
    <xf numFmtId="2" fontId="8" fillId="0" borderId="0" xfId="0" applyNumberFormat="1" applyFont="1" applyAlignment="1">
      <alignment horizontal="right"/>
    </xf>
    <xf numFmtId="0" fontId="8" fillId="0" borderId="3" xfId="0" applyFont="1" applyBorder="1"/>
    <xf numFmtId="2" fontId="8" fillId="0" borderId="3" xfId="0" applyNumberFormat="1" applyFont="1" applyBorder="1" applyAlignment="1">
      <alignment horizontal="right"/>
    </xf>
    <xf numFmtId="166" fontId="8" fillId="0" borderId="0" xfId="0" applyNumberFormat="1" applyFont="1"/>
    <xf numFmtId="167" fontId="8" fillId="0" borderId="0" xfId="0" applyNumberFormat="1" applyFont="1"/>
    <xf numFmtId="0" fontId="10" fillId="0" borderId="0" xfId="0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10" fillId="0" borderId="0" xfId="0" applyFont="1"/>
    <xf numFmtId="0" fontId="11" fillId="0" borderId="0" xfId="0" applyFont="1"/>
    <xf numFmtId="166" fontId="8" fillId="0" borderId="3" xfId="0" applyNumberFormat="1" applyFont="1" applyBorder="1"/>
    <xf numFmtId="2" fontId="8" fillId="0" borderId="3" xfId="0" applyNumberFormat="1" applyFont="1" applyBorder="1"/>
    <xf numFmtId="167" fontId="8" fillId="0" borderId="3" xfId="0" applyNumberFormat="1" applyFont="1" applyBorder="1"/>
    <xf numFmtId="1" fontId="8" fillId="0" borderId="3" xfId="0" applyNumberFormat="1" applyFont="1" applyBorder="1"/>
    <xf numFmtId="0" fontId="8" fillId="0" borderId="0" xfId="0" applyFont="1" applyBorder="1"/>
    <xf numFmtId="2" fontId="8" fillId="0" borderId="0" xfId="0" applyNumberFormat="1" applyFont="1" applyBorder="1" applyAlignment="1">
      <alignment horizontal="right"/>
    </xf>
    <xf numFmtId="0" fontId="12" fillId="0" borderId="0" xfId="0" applyFont="1" applyAlignment="1">
      <alignment vertical="center"/>
    </xf>
    <xf numFmtId="0" fontId="8" fillId="0" borderId="2" xfId="0" applyFont="1" applyBorder="1"/>
    <xf numFmtId="2" fontId="8" fillId="0" borderId="2" xfId="0" applyNumberFormat="1" applyFont="1" applyBorder="1" applyAlignment="1">
      <alignment horizontal="right"/>
    </xf>
    <xf numFmtId="166" fontId="8" fillId="0" borderId="2" xfId="0" applyNumberFormat="1" applyFont="1" applyBorder="1"/>
    <xf numFmtId="2" fontId="8" fillId="0" borderId="2" xfId="0" applyNumberFormat="1" applyFont="1" applyBorder="1"/>
    <xf numFmtId="167" fontId="8" fillId="0" borderId="2" xfId="0" applyNumberFormat="1" applyFont="1" applyBorder="1"/>
    <xf numFmtId="1" fontId="8" fillId="0" borderId="2" xfId="0" applyNumberFormat="1" applyFont="1" applyBorder="1"/>
    <xf numFmtId="166" fontId="8" fillId="0" borderId="0" xfId="0" applyNumberFormat="1" applyFont="1" applyBorder="1"/>
    <xf numFmtId="2" fontId="8" fillId="0" borderId="0" xfId="0" applyNumberFormat="1" applyFont="1" applyBorder="1"/>
    <xf numFmtId="167" fontId="8" fillId="0" borderId="0" xfId="0" applyNumberFormat="1" applyFont="1" applyBorder="1"/>
    <xf numFmtId="1" fontId="8" fillId="0" borderId="0" xfId="0" applyNumberFormat="1" applyFont="1" applyBorder="1"/>
    <xf numFmtId="1" fontId="1" fillId="0" borderId="3" xfId="0" quotePrefix="1" applyNumberFormat="1" applyFont="1" applyBorder="1" applyAlignment="1">
      <alignment horizontal="right"/>
    </xf>
    <xf numFmtId="170" fontId="8" fillId="0" borderId="0" xfId="0" applyNumberFormat="1" applyFont="1"/>
    <xf numFmtId="0" fontId="8" fillId="0" borderId="0" xfId="0" applyFont="1" applyBorder="1" applyAlignment="1"/>
    <xf numFmtId="0" fontId="8" fillId="0" borderId="0" xfId="0" applyFont="1" applyAlignment="1">
      <alignment horizontal="right"/>
    </xf>
    <xf numFmtId="164" fontId="8" fillId="0" borderId="0" xfId="0" applyNumberFormat="1" applyFont="1"/>
    <xf numFmtId="164" fontId="8" fillId="0" borderId="0" xfId="0" applyNumberFormat="1" applyFont="1" applyBorder="1"/>
    <xf numFmtId="164" fontId="8" fillId="0" borderId="2" xfId="0" applyNumberFormat="1" applyFont="1" applyBorder="1"/>
    <xf numFmtId="164" fontId="8" fillId="0" borderId="0" xfId="0" applyNumberFormat="1" applyFont="1" applyAlignment="1">
      <alignment horizontal="right"/>
    </xf>
    <xf numFmtId="164" fontId="8" fillId="0" borderId="0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7" fontId="8" fillId="0" borderId="0" xfId="0" applyNumberFormat="1" applyFont="1" applyBorder="1" applyAlignment="1">
      <alignment horizontal="right"/>
    </xf>
    <xf numFmtId="164" fontId="8" fillId="0" borderId="3" xfId="0" applyNumberFormat="1" applyFont="1" applyBorder="1"/>
    <xf numFmtId="168" fontId="8" fillId="0" borderId="0" xfId="0" applyNumberFormat="1" applyFont="1" applyBorder="1"/>
    <xf numFmtId="169" fontId="8" fillId="0" borderId="0" xfId="0" applyNumberFormat="1" applyFont="1" applyBorder="1"/>
    <xf numFmtId="165" fontId="8" fillId="0" borderId="0" xfId="0" applyNumberFormat="1" applyFont="1"/>
    <xf numFmtId="165" fontId="8" fillId="0" borderId="2" xfId="0" applyNumberFormat="1" applyFont="1" applyBorder="1"/>
    <xf numFmtId="168" fontId="8" fillId="0" borderId="0" xfId="0" applyNumberFormat="1" applyFont="1"/>
    <xf numFmtId="169" fontId="8" fillId="0" borderId="0" xfId="0" applyNumberFormat="1" applyFont="1"/>
    <xf numFmtId="168" fontId="8" fillId="0" borderId="2" xfId="0" applyNumberFormat="1" applyFont="1" applyBorder="1"/>
    <xf numFmtId="169" fontId="8" fillId="0" borderId="2" xfId="0" applyNumberFormat="1" applyFont="1" applyBorder="1"/>
    <xf numFmtId="165" fontId="8" fillId="0" borderId="0" xfId="0" applyNumberFormat="1" applyFont="1" applyBorder="1"/>
    <xf numFmtId="165" fontId="8" fillId="0" borderId="3" xfId="0" applyNumberFormat="1" applyFont="1" applyBorder="1"/>
    <xf numFmtId="168" fontId="8" fillId="0" borderId="3" xfId="0" applyNumberFormat="1" applyFont="1" applyBorder="1"/>
    <xf numFmtId="169" fontId="8" fillId="0" borderId="3" xfId="0" applyNumberFormat="1" applyFont="1" applyBorder="1"/>
    <xf numFmtId="12" fontId="8" fillId="0" borderId="0" xfId="0" applyNumberFormat="1" applyFont="1"/>
    <xf numFmtId="16" fontId="8" fillId="0" borderId="0" xfId="0" applyNumberFormat="1" applyFont="1"/>
    <xf numFmtId="0" fontId="14" fillId="0" borderId="0" xfId="0" applyFont="1"/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center" wrapText="1"/>
    </xf>
    <xf numFmtId="0" fontId="8" fillId="0" borderId="0" xfId="0" applyFont="1" applyFill="1"/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8" fillId="0" borderId="0" xfId="0" applyFont="1" applyFill="1" applyBorder="1"/>
    <xf numFmtId="170" fontId="11" fillId="0" borderId="0" xfId="0" applyNumberFormat="1" applyFont="1"/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7" fillId="0" borderId="6" xfId="3" applyNumberFormat="1" applyFont="1" applyFill="1" applyBorder="1" applyAlignment="1">
      <alignment horizontal="center" wrapText="1"/>
    </xf>
    <xf numFmtId="14" fontId="7" fillId="0" borderId="0" xfId="3" applyNumberFormat="1" applyFont="1" applyFill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1" fillId="0" borderId="0" xfId="0" applyFont="1" applyAlignment="1"/>
  </cellXfs>
  <cellStyles count="4">
    <cellStyle name="Normal" xfId="0" builtinId="0"/>
    <cellStyle name="Normal_Bat" xfId="1" xr:uid="{00000000-0005-0000-0000-000001000000}"/>
    <cellStyle name="Normal_Bowl" xfId="2" xr:uid="{00000000-0005-0000-0000-000002000000}"/>
    <cellStyle name="Normal_Sheet1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28575</xdr:rowOff>
    </xdr:to>
    <xdr:pic>
      <xdr:nvPicPr>
        <xdr:cNvPr id="40965" name="Picture 2">
          <a:extLst>
            <a:ext uri="{FF2B5EF4-FFF2-40B4-BE49-F238E27FC236}">
              <a16:creationId xmlns:a16="http://schemas.microsoft.com/office/drawing/2014/main" id="{C11DA12A-78B5-3D87-76FC-AB2DD55EC8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31768" name="Picture 1" descr="logo">
          <a:extLst>
            <a:ext uri="{FF2B5EF4-FFF2-40B4-BE49-F238E27FC236}">
              <a16:creationId xmlns:a16="http://schemas.microsoft.com/office/drawing/2014/main" id="{191619D3-6A46-17D0-4C5E-DFF6ECA178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32792" name="Picture 1" descr="logo">
          <a:extLst>
            <a:ext uri="{FF2B5EF4-FFF2-40B4-BE49-F238E27FC236}">
              <a16:creationId xmlns:a16="http://schemas.microsoft.com/office/drawing/2014/main" id="{AA7E086F-0CEF-AE12-BA79-B85D9833A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9720" name="Picture 1" descr="logo">
          <a:extLst>
            <a:ext uri="{FF2B5EF4-FFF2-40B4-BE49-F238E27FC236}">
              <a16:creationId xmlns:a16="http://schemas.microsoft.com/office/drawing/2014/main" id="{AA3BD721-E3FF-B758-6453-37AD916AE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30744" name="Picture 1" descr="logo">
          <a:extLst>
            <a:ext uri="{FF2B5EF4-FFF2-40B4-BE49-F238E27FC236}">
              <a16:creationId xmlns:a16="http://schemas.microsoft.com/office/drawing/2014/main" id="{C2DF4B06-9FB7-F695-646C-52888E74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7672" name="Picture 1" descr="logo">
          <a:extLst>
            <a:ext uri="{FF2B5EF4-FFF2-40B4-BE49-F238E27FC236}">
              <a16:creationId xmlns:a16="http://schemas.microsoft.com/office/drawing/2014/main" id="{62E8A9D4-DBE7-FDC2-82CB-A445EF9771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8696" name="Picture 1" descr="logo">
          <a:extLst>
            <a:ext uri="{FF2B5EF4-FFF2-40B4-BE49-F238E27FC236}">
              <a16:creationId xmlns:a16="http://schemas.microsoft.com/office/drawing/2014/main" id="{F9F3261D-D0F3-E193-CC92-8083D44ECD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5624" name="Picture 1" descr="logo">
          <a:extLst>
            <a:ext uri="{FF2B5EF4-FFF2-40B4-BE49-F238E27FC236}">
              <a16:creationId xmlns:a16="http://schemas.microsoft.com/office/drawing/2014/main" id="{2E6D1273-ABB6-9B78-0C8B-83B077ED2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6648" name="Picture 1" descr="logo">
          <a:extLst>
            <a:ext uri="{FF2B5EF4-FFF2-40B4-BE49-F238E27FC236}">
              <a16:creationId xmlns:a16="http://schemas.microsoft.com/office/drawing/2014/main" id="{7F3A5768-DB55-9169-FA71-7758587944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3576" name="Picture 1" descr="logo">
          <a:extLst>
            <a:ext uri="{FF2B5EF4-FFF2-40B4-BE49-F238E27FC236}">
              <a16:creationId xmlns:a16="http://schemas.microsoft.com/office/drawing/2014/main" id="{73837B0F-224C-3D18-FE34-8A42C4BE4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4601" name="Picture 1" descr="logo">
          <a:extLst>
            <a:ext uri="{FF2B5EF4-FFF2-40B4-BE49-F238E27FC236}">
              <a16:creationId xmlns:a16="http://schemas.microsoft.com/office/drawing/2014/main" id="{0CD5035F-57ED-5A86-D159-F398ADF07A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942975</xdr:colOff>
      <xdr:row>1</xdr:row>
      <xdr:rowOff>28575</xdr:rowOff>
    </xdr:to>
    <xdr:pic>
      <xdr:nvPicPr>
        <xdr:cNvPr id="41985" name="Picture 2">
          <a:extLst>
            <a:ext uri="{FF2B5EF4-FFF2-40B4-BE49-F238E27FC236}">
              <a16:creationId xmlns:a16="http://schemas.microsoft.com/office/drawing/2014/main" id="{6629E221-43A2-7D0F-1A7D-4366DBB304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1528" name="Picture 1" descr="logo">
          <a:extLst>
            <a:ext uri="{FF2B5EF4-FFF2-40B4-BE49-F238E27FC236}">
              <a16:creationId xmlns:a16="http://schemas.microsoft.com/office/drawing/2014/main" id="{A21E0AE7-DCCB-8E16-BFF1-C8932E5CE1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2553" name="Picture 1" descr="logo">
          <a:extLst>
            <a:ext uri="{FF2B5EF4-FFF2-40B4-BE49-F238E27FC236}">
              <a16:creationId xmlns:a16="http://schemas.microsoft.com/office/drawing/2014/main" id="{8F3A842F-8D4B-8851-083B-3AE1308B98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19481" name="Picture 2" descr="logo">
          <a:extLst>
            <a:ext uri="{FF2B5EF4-FFF2-40B4-BE49-F238E27FC236}">
              <a16:creationId xmlns:a16="http://schemas.microsoft.com/office/drawing/2014/main" id="{3C59B8AF-1C5A-C6F2-0C05-5EC8021D9E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0</xdr:colOff>
      <xdr:row>1</xdr:row>
      <xdr:rowOff>0</xdr:rowOff>
    </xdr:to>
    <xdr:pic>
      <xdr:nvPicPr>
        <xdr:cNvPr id="20504" name="Picture 1" descr="logo">
          <a:extLst>
            <a:ext uri="{FF2B5EF4-FFF2-40B4-BE49-F238E27FC236}">
              <a16:creationId xmlns:a16="http://schemas.microsoft.com/office/drawing/2014/main" id="{AF483E1F-1CF0-B796-1D71-187300DCC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9072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1</xdr:row>
      <xdr:rowOff>85725</xdr:rowOff>
    </xdr:to>
    <xdr:pic>
      <xdr:nvPicPr>
        <xdr:cNvPr id="18456" name="Picture 1" descr="sccc1">
          <a:extLst>
            <a:ext uri="{FF2B5EF4-FFF2-40B4-BE49-F238E27FC236}">
              <a16:creationId xmlns:a16="http://schemas.microsoft.com/office/drawing/2014/main" id="{91B9DA59-5A58-9B79-11D7-F7DE4AB56B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1</xdr:row>
      <xdr:rowOff>85725</xdr:rowOff>
    </xdr:to>
    <xdr:pic>
      <xdr:nvPicPr>
        <xdr:cNvPr id="17432" name="Picture 1" descr="sccc1">
          <a:extLst>
            <a:ext uri="{FF2B5EF4-FFF2-40B4-BE49-F238E27FC236}">
              <a16:creationId xmlns:a16="http://schemas.microsoft.com/office/drawing/2014/main" id="{47283F9C-39F9-3830-1ADD-CD01BC97B0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1</xdr:row>
      <xdr:rowOff>85725</xdr:rowOff>
    </xdr:to>
    <xdr:pic>
      <xdr:nvPicPr>
        <xdr:cNvPr id="10264" name="Picture 1" descr="sccc1">
          <a:extLst>
            <a:ext uri="{FF2B5EF4-FFF2-40B4-BE49-F238E27FC236}">
              <a16:creationId xmlns:a16="http://schemas.microsoft.com/office/drawing/2014/main" id="{F11CEF39-CB40-222F-950E-DBC4AE6333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1</xdr:row>
      <xdr:rowOff>85725</xdr:rowOff>
    </xdr:to>
    <xdr:pic>
      <xdr:nvPicPr>
        <xdr:cNvPr id="11288" name="Picture 1" descr="sccc1">
          <a:extLst>
            <a:ext uri="{FF2B5EF4-FFF2-40B4-BE49-F238E27FC236}">
              <a16:creationId xmlns:a16="http://schemas.microsoft.com/office/drawing/2014/main" id="{ACEA43CD-E5ED-B5E7-CA4E-AA5BE9033C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pic>
      <xdr:nvPicPr>
        <xdr:cNvPr id="8239" name="Picture 1" descr="sccc1">
          <a:extLst>
            <a:ext uri="{FF2B5EF4-FFF2-40B4-BE49-F238E27FC236}">
              <a16:creationId xmlns:a16="http://schemas.microsoft.com/office/drawing/2014/main" id="{DEEAE855-92EA-ABCA-8E17-21D74192FB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76200</xdr:colOff>
      <xdr:row>1</xdr:row>
      <xdr:rowOff>19050</xdr:rowOff>
    </xdr:to>
    <xdr:pic>
      <xdr:nvPicPr>
        <xdr:cNvPr id="8240" name="Picture 2" descr="sccc1">
          <a:extLst>
            <a:ext uri="{FF2B5EF4-FFF2-40B4-BE49-F238E27FC236}">
              <a16:creationId xmlns:a16="http://schemas.microsoft.com/office/drawing/2014/main" id="{5B6FC977-7264-A48B-FE0E-E8B9DB3A6A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809625</xdr:colOff>
      <xdr:row>1</xdr:row>
      <xdr:rowOff>85725</xdr:rowOff>
    </xdr:to>
    <xdr:pic>
      <xdr:nvPicPr>
        <xdr:cNvPr id="7192" name="Picture 1" descr="sccc1">
          <a:extLst>
            <a:ext uri="{FF2B5EF4-FFF2-40B4-BE49-F238E27FC236}">
              <a16:creationId xmlns:a16="http://schemas.microsoft.com/office/drawing/2014/main" id="{8D1A7747-8425-134E-3BE9-A5DF892974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002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28575</xdr:rowOff>
    </xdr:to>
    <xdr:pic>
      <xdr:nvPicPr>
        <xdr:cNvPr id="39947" name="Picture 2">
          <a:extLst>
            <a:ext uri="{FF2B5EF4-FFF2-40B4-BE49-F238E27FC236}">
              <a16:creationId xmlns:a16="http://schemas.microsoft.com/office/drawing/2014/main" id="{6D7FF585-071C-DC94-2173-67F4A90EF8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1</xdr:row>
      <xdr:rowOff>142875</xdr:rowOff>
    </xdr:to>
    <xdr:pic>
      <xdr:nvPicPr>
        <xdr:cNvPr id="5144" name="Picture 1" descr="sccc1">
          <a:extLst>
            <a:ext uri="{FF2B5EF4-FFF2-40B4-BE49-F238E27FC236}">
              <a16:creationId xmlns:a16="http://schemas.microsoft.com/office/drawing/2014/main" id="{30E9E8E1-6CB5-1B54-53E6-D82C866D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104775</xdr:rowOff>
    </xdr:to>
    <xdr:pic>
      <xdr:nvPicPr>
        <xdr:cNvPr id="6168" name="Picture 1" descr="sccc1">
          <a:extLst>
            <a:ext uri="{FF2B5EF4-FFF2-40B4-BE49-F238E27FC236}">
              <a16:creationId xmlns:a16="http://schemas.microsoft.com/office/drawing/2014/main" id="{09ED45B0-DB57-EB42-05AC-F70F0E241E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1</xdr:row>
      <xdr:rowOff>142875</xdr:rowOff>
    </xdr:to>
    <xdr:pic>
      <xdr:nvPicPr>
        <xdr:cNvPr id="3096" name="Picture 1" descr="sccc1">
          <a:extLst>
            <a:ext uri="{FF2B5EF4-FFF2-40B4-BE49-F238E27FC236}">
              <a16:creationId xmlns:a16="http://schemas.microsoft.com/office/drawing/2014/main" id="{4DE9B457-23B5-4D02-A9EC-193FC94FCC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104775</xdr:rowOff>
    </xdr:to>
    <xdr:pic>
      <xdr:nvPicPr>
        <xdr:cNvPr id="4120" name="Picture 1" descr="sccc1">
          <a:extLst>
            <a:ext uri="{FF2B5EF4-FFF2-40B4-BE49-F238E27FC236}">
              <a16:creationId xmlns:a16="http://schemas.microsoft.com/office/drawing/2014/main" id="{1FBEAD3C-DDEA-48F1-F896-333C7E35BA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657225</xdr:colOff>
      <xdr:row>1</xdr:row>
      <xdr:rowOff>142875</xdr:rowOff>
    </xdr:to>
    <xdr:pic>
      <xdr:nvPicPr>
        <xdr:cNvPr id="2072" name="Picture 1" descr="sccc1">
          <a:extLst>
            <a:ext uri="{FF2B5EF4-FFF2-40B4-BE49-F238E27FC236}">
              <a16:creationId xmlns:a16="http://schemas.microsoft.com/office/drawing/2014/main" id="{4BC7155A-97D9-D4CB-0866-0C137F51AD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104775</xdr:rowOff>
    </xdr:to>
    <xdr:pic>
      <xdr:nvPicPr>
        <xdr:cNvPr id="1048" name="Picture 1" descr="sccc1">
          <a:extLst>
            <a:ext uri="{FF2B5EF4-FFF2-40B4-BE49-F238E27FC236}">
              <a16:creationId xmlns:a16="http://schemas.microsoft.com/office/drawing/2014/main" id="{B64F4F11-1DAD-0DE2-E29D-2B128E607C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906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28575</xdr:rowOff>
    </xdr:to>
    <xdr:pic>
      <xdr:nvPicPr>
        <xdr:cNvPr id="38923" name="Picture 2">
          <a:extLst>
            <a:ext uri="{FF2B5EF4-FFF2-40B4-BE49-F238E27FC236}">
              <a16:creationId xmlns:a16="http://schemas.microsoft.com/office/drawing/2014/main" id="{6FF8C3A2-5CB0-30E5-C681-0FA0C1712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19050</xdr:colOff>
      <xdr:row>1</xdr:row>
      <xdr:rowOff>28575</xdr:rowOff>
    </xdr:to>
    <xdr:pic>
      <xdr:nvPicPr>
        <xdr:cNvPr id="37901" name="Picture 2">
          <a:extLst>
            <a:ext uri="{FF2B5EF4-FFF2-40B4-BE49-F238E27FC236}">
              <a16:creationId xmlns:a16="http://schemas.microsoft.com/office/drawing/2014/main" id="{F5F6B300-0A30-9858-6EAD-E2D6E9EA7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971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19050</xdr:rowOff>
    </xdr:to>
    <xdr:pic>
      <xdr:nvPicPr>
        <xdr:cNvPr id="35861" name="Picture 2">
          <a:extLst>
            <a:ext uri="{FF2B5EF4-FFF2-40B4-BE49-F238E27FC236}">
              <a16:creationId xmlns:a16="http://schemas.microsoft.com/office/drawing/2014/main" id="{FE847EBC-E02C-1ACD-C9C8-ED03D17A8C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36885" name="Picture 2">
          <a:extLst>
            <a:ext uri="{FF2B5EF4-FFF2-40B4-BE49-F238E27FC236}">
              <a16:creationId xmlns:a16="http://schemas.microsoft.com/office/drawing/2014/main" id="{EA0772E7-F260-6737-7AB7-F371889D8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1</xdr:row>
      <xdr:rowOff>19050</xdr:rowOff>
    </xdr:to>
    <xdr:pic>
      <xdr:nvPicPr>
        <xdr:cNvPr id="33815" name="Picture 2">
          <a:extLst>
            <a:ext uri="{FF2B5EF4-FFF2-40B4-BE49-F238E27FC236}">
              <a16:creationId xmlns:a16="http://schemas.microsoft.com/office/drawing/2014/main" id="{B570AFA7-D163-A5C4-C49D-C77874C4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19050</xdr:rowOff>
    </xdr:to>
    <xdr:pic>
      <xdr:nvPicPr>
        <xdr:cNvPr id="34839" name="Picture 2">
          <a:extLst>
            <a:ext uri="{FF2B5EF4-FFF2-40B4-BE49-F238E27FC236}">
              <a16:creationId xmlns:a16="http://schemas.microsoft.com/office/drawing/2014/main" id="{8F126474-7FC8-DA00-796B-A9FC2CB88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6202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1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50"/>
  <sheetViews>
    <sheetView tabSelected="1" workbookViewId="0">
      <selection activeCell="J15" sqref="J15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10.2851562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4.42578125" style="80" bestFit="1" customWidth="1"/>
    <col min="18" max="18" width="3" style="80" bestFit="1" customWidth="1"/>
    <col min="19" max="19" width="3" style="80" customWidth="1"/>
    <col min="20" max="20" width="4.7109375" style="80" bestFit="1" customWidth="1"/>
    <col min="21" max="21" width="5.7109375" style="80" customWidth="1"/>
    <col min="22" max="22" width="4.28515625" style="80" customWidth="1"/>
    <col min="23" max="23" width="15.28515625" style="80" customWidth="1"/>
    <col min="24" max="24" width="4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12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841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818</v>
      </c>
      <c r="AE3" s="90" t="s">
        <v>705</v>
      </c>
      <c r="AF3" s="90" t="s">
        <v>706</v>
      </c>
      <c r="AG3" s="90"/>
    </row>
    <row r="4" spans="1:34" x14ac:dyDescent="0.2">
      <c r="A4" s="98" t="s">
        <v>735</v>
      </c>
      <c r="B4" s="98">
        <v>9</v>
      </c>
      <c r="C4" s="98">
        <v>9</v>
      </c>
      <c r="D4" s="98">
        <v>3</v>
      </c>
      <c r="E4" s="98">
        <v>278</v>
      </c>
      <c r="F4" s="116">
        <v>46.3</v>
      </c>
      <c r="G4" s="98">
        <v>2</v>
      </c>
      <c r="H4" s="98">
        <v>0</v>
      </c>
      <c r="I4" s="131">
        <v>86</v>
      </c>
      <c r="J4" s="131" t="s">
        <v>701</v>
      </c>
      <c r="L4" s="98" t="s">
        <v>778</v>
      </c>
      <c r="M4" s="107">
        <v>111.5</v>
      </c>
      <c r="N4" s="98">
        <v>25</v>
      </c>
      <c r="O4" s="98">
        <v>313</v>
      </c>
      <c r="P4" s="98">
        <v>32</v>
      </c>
      <c r="Q4" s="116">
        <v>9.8000000000000007</v>
      </c>
      <c r="R4" s="109" t="s">
        <v>788</v>
      </c>
      <c r="S4" s="131">
        <v>10</v>
      </c>
      <c r="T4" s="123">
        <v>20.9</v>
      </c>
      <c r="U4" s="124">
        <v>2.8</v>
      </c>
      <c r="W4" s="80" t="s">
        <v>558</v>
      </c>
      <c r="X4" s="80">
        <v>16</v>
      </c>
      <c r="Y4" s="80">
        <v>1</v>
      </c>
      <c r="Z4" s="80">
        <v>8</v>
      </c>
      <c r="AA4" s="112">
        <v>25</v>
      </c>
      <c r="AC4" s="80">
        <v>13</v>
      </c>
      <c r="AD4" s="114">
        <v>0</v>
      </c>
      <c r="AE4" s="80">
        <v>5</v>
      </c>
      <c r="AF4" s="80">
        <v>0</v>
      </c>
    </row>
    <row r="5" spans="1:34" x14ac:dyDescent="0.2">
      <c r="A5" s="80" t="s">
        <v>558</v>
      </c>
      <c r="B5" s="80">
        <v>16</v>
      </c>
      <c r="C5" s="80">
        <v>13</v>
      </c>
      <c r="D5" s="80">
        <v>4</v>
      </c>
      <c r="E5" s="80">
        <v>352</v>
      </c>
      <c r="F5" s="115">
        <v>39.1</v>
      </c>
      <c r="G5" s="80">
        <v>3</v>
      </c>
      <c r="H5" s="80">
        <v>0</v>
      </c>
      <c r="I5" s="125">
        <v>90</v>
      </c>
      <c r="J5" s="125" t="s">
        <v>701</v>
      </c>
      <c r="L5" s="98" t="s">
        <v>749</v>
      </c>
      <c r="M5" s="107">
        <v>73</v>
      </c>
      <c r="N5" s="98">
        <v>7</v>
      </c>
      <c r="O5" s="98">
        <v>257</v>
      </c>
      <c r="P5" s="98">
        <v>17</v>
      </c>
      <c r="Q5" s="116">
        <v>15.1</v>
      </c>
      <c r="R5" s="109" t="s">
        <v>792</v>
      </c>
      <c r="S5" s="131">
        <v>19</v>
      </c>
      <c r="T5" s="123">
        <v>25.8</v>
      </c>
      <c r="U5" s="124">
        <v>3.5</v>
      </c>
      <c r="W5" s="80" t="s">
        <v>297</v>
      </c>
      <c r="X5" s="80">
        <v>8</v>
      </c>
      <c r="Y5" s="80">
        <v>0</v>
      </c>
      <c r="Z5" s="80">
        <v>2</v>
      </c>
      <c r="AA5" s="112">
        <v>10</v>
      </c>
    </row>
    <row r="6" spans="1:34" x14ac:dyDescent="0.2">
      <c r="A6" s="80" t="s">
        <v>761</v>
      </c>
      <c r="B6" s="80">
        <v>12</v>
      </c>
      <c r="C6" s="80">
        <v>12</v>
      </c>
      <c r="D6" s="80">
        <v>1</v>
      </c>
      <c r="E6" s="80">
        <v>374</v>
      </c>
      <c r="F6" s="115">
        <v>34</v>
      </c>
      <c r="G6" s="80">
        <v>2</v>
      </c>
      <c r="H6" s="80">
        <v>1</v>
      </c>
      <c r="I6" s="125">
        <v>123</v>
      </c>
      <c r="J6" s="125" t="s">
        <v>701</v>
      </c>
      <c r="L6" s="98" t="s">
        <v>839</v>
      </c>
      <c r="M6" s="107">
        <v>71.5</v>
      </c>
      <c r="N6" s="98">
        <v>5</v>
      </c>
      <c r="O6" s="98">
        <v>316</v>
      </c>
      <c r="P6" s="98">
        <v>16</v>
      </c>
      <c r="Q6" s="116">
        <v>19.8</v>
      </c>
      <c r="R6" s="109" t="s">
        <v>787</v>
      </c>
      <c r="S6" s="131">
        <v>29</v>
      </c>
      <c r="T6" s="123">
        <v>26.8</v>
      </c>
      <c r="U6" s="124">
        <v>4.4000000000000004</v>
      </c>
      <c r="W6" s="80" t="s">
        <v>9</v>
      </c>
      <c r="X6" s="80">
        <v>6</v>
      </c>
      <c r="Y6" s="80">
        <v>2</v>
      </c>
      <c r="Z6" s="80">
        <v>0</v>
      </c>
      <c r="AA6" s="112">
        <v>8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297</v>
      </c>
      <c r="B7" s="80">
        <v>16</v>
      </c>
      <c r="C7" s="80">
        <v>15</v>
      </c>
      <c r="D7" s="80">
        <v>3</v>
      </c>
      <c r="E7" s="80">
        <v>365</v>
      </c>
      <c r="F7" s="115">
        <v>30.4</v>
      </c>
      <c r="G7" s="80">
        <v>1</v>
      </c>
      <c r="H7" s="80">
        <v>1</v>
      </c>
      <c r="I7" s="125">
        <v>100</v>
      </c>
      <c r="J7" s="125"/>
      <c r="L7" s="98" t="s">
        <v>842</v>
      </c>
      <c r="M7" s="107">
        <v>74</v>
      </c>
      <c r="N7" s="98">
        <v>8</v>
      </c>
      <c r="O7" s="98">
        <v>274</v>
      </c>
      <c r="P7" s="98">
        <v>15</v>
      </c>
      <c r="Q7" s="116">
        <v>18.3</v>
      </c>
      <c r="R7" s="109" t="s">
        <v>787</v>
      </c>
      <c r="S7" s="131">
        <v>26</v>
      </c>
      <c r="T7" s="123">
        <v>29.6</v>
      </c>
      <c r="U7" s="124">
        <v>3.7</v>
      </c>
      <c r="W7" s="80" t="s">
        <v>826</v>
      </c>
      <c r="X7" s="80">
        <v>6</v>
      </c>
      <c r="Y7" s="80">
        <v>0</v>
      </c>
      <c r="Z7" s="80">
        <v>0</v>
      </c>
      <c r="AA7" s="112">
        <v>6</v>
      </c>
      <c r="AC7" s="92" t="s">
        <v>808</v>
      </c>
      <c r="AD7" s="80">
        <v>2599</v>
      </c>
      <c r="AE7" s="80">
        <v>307</v>
      </c>
      <c r="AF7" s="80">
        <v>2906</v>
      </c>
      <c r="AG7" s="80">
        <v>110</v>
      </c>
      <c r="AH7" s="88">
        <v>558</v>
      </c>
    </row>
    <row r="8" spans="1:34" x14ac:dyDescent="0.2">
      <c r="A8" s="80" t="s">
        <v>811</v>
      </c>
      <c r="B8" s="80">
        <v>15</v>
      </c>
      <c r="C8" s="80">
        <v>15</v>
      </c>
      <c r="D8" s="80">
        <v>2</v>
      </c>
      <c r="E8" s="80">
        <v>378</v>
      </c>
      <c r="F8" s="115">
        <v>29.1</v>
      </c>
      <c r="G8" s="80">
        <v>3</v>
      </c>
      <c r="H8" s="80">
        <v>0</v>
      </c>
      <c r="I8" s="125">
        <v>64</v>
      </c>
      <c r="J8" s="125" t="s">
        <v>701</v>
      </c>
      <c r="L8" s="101" t="s">
        <v>826</v>
      </c>
      <c r="M8" s="103">
        <v>54</v>
      </c>
      <c r="N8" s="101">
        <v>1</v>
      </c>
      <c r="O8" s="101">
        <v>255</v>
      </c>
      <c r="P8" s="101">
        <v>11</v>
      </c>
      <c r="Q8" s="117">
        <v>23.2</v>
      </c>
      <c r="R8" s="105" t="s">
        <v>787</v>
      </c>
      <c r="S8" s="126">
        <v>23</v>
      </c>
      <c r="T8" s="129">
        <v>29.5</v>
      </c>
      <c r="U8" s="130">
        <v>4.7</v>
      </c>
      <c r="W8" s="80" t="s">
        <v>839</v>
      </c>
      <c r="X8" s="80">
        <v>5</v>
      </c>
      <c r="Y8" s="80">
        <v>0</v>
      </c>
      <c r="Z8" s="80">
        <v>0</v>
      </c>
      <c r="AA8" s="112">
        <v>5</v>
      </c>
      <c r="AC8" s="92" t="s">
        <v>809</v>
      </c>
      <c r="AD8" s="80">
        <v>2288</v>
      </c>
      <c r="AE8" s="80">
        <v>255</v>
      </c>
      <c r="AF8" s="80">
        <v>2543</v>
      </c>
      <c r="AG8" s="80">
        <v>135</v>
      </c>
      <c r="AH8" s="88">
        <v>621.66666666666663</v>
      </c>
    </row>
    <row r="9" spans="1:34" x14ac:dyDescent="0.2">
      <c r="A9" s="80" t="s">
        <v>9</v>
      </c>
      <c r="B9" s="80">
        <v>11</v>
      </c>
      <c r="C9" s="80">
        <v>11</v>
      </c>
      <c r="D9" s="80">
        <v>0</v>
      </c>
      <c r="E9" s="80">
        <v>304</v>
      </c>
      <c r="F9" s="115">
        <v>27.6</v>
      </c>
      <c r="G9" s="80">
        <v>2</v>
      </c>
      <c r="H9" s="80">
        <v>0</v>
      </c>
      <c r="I9" s="125">
        <v>66</v>
      </c>
      <c r="J9" s="125"/>
      <c r="L9" s="98" t="s">
        <v>834</v>
      </c>
      <c r="M9" s="107">
        <v>36</v>
      </c>
      <c r="N9" s="98">
        <v>7</v>
      </c>
      <c r="O9" s="98">
        <v>136</v>
      </c>
      <c r="P9" s="98">
        <v>8</v>
      </c>
      <c r="Q9" s="116">
        <v>17</v>
      </c>
      <c r="R9" s="109" t="s">
        <v>787</v>
      </c>
      <c r="S9" s="131">
        <v>27</v>
      </c>
      <c r="T9" s="123">
        <v>27</v>
      </c>
      <c r="U9" s="124">
        <v>3.8</v>
      </c>
      <c r="W9" s="80" t="s">
        <v>827</v>
      </c>
      <c r="X9" s="80">
        <v>3</v>
      </c>
      <c r="Y9" s="80">
        <v>0</v>
      </c>
      <c r="Z9" s="80">
        <v>0</v>
      </c>
      <c r="AA9" s="112">
        <v>3</v>
      </c>
      <c r="AC9" s="92"/>
    </row>
    <row r="10" spans="1:34" x14ac:dyDescent="0.2">
      <c r="A10" s="98" t="s">
        <v>842</v>
      </c>
      <c r="B10" s="98">
        <v>11</v>
      </c>
      <c r="C10" s="98">
        <v>8</v>
      </c>
      <c r="D10" s="98">
        <v>2</v>
      </c>
      <c r="E10" s="98">
        <v>105</v>
      </c>
      <c r="F10" s="116">
        <v>17.5</v>
      </c>
      <c r="G10" s="98">
        <v>0</v>
      </c>
      <c r="H10" s="98">
        <v>0</v>
      </c>
      <c r="I10" s="131">
        <v>21</v>
      </c>
      <c r="J10" s="131"/>
      <c r="L10" s="98" t="s">
        <v>735</v>
      </c>
      <c r="M10" s="107">
        <v>70</v>
      </c>
      <c r="N10" s="98">
        <v>18</v>
      </c>
      <c r="O10" s="98">
        <v>198</v>
      </c>
      <c r="P10" s="98">
        <v>8</v>
      </c>
      <c r="Q10" s="116">
        <v>24.8</v>
      </c>
      <c r="R10" s="109" t="s">
        <v>790</v>
      </c>
      <c r="S10" s="131">
        <v>22</v>
      </c>
      <c r="T10" s="123">
        <v>52.5</v>
      </c>
      <c r="U10" s="124">
        <v>2.8</v>
      </c>
      <c r="W10" s="80" t="s">
        <v>735</v>
      </c>
      <c r="X10" s="80">
        <v>2</v>
      </c>
      <c r="Y10" s="80">
        <v>1</v>
      </c>
      <c r="Z10" s="80">
        <v>0</v>
      </c>
      <c r="AA10" s="112">
        <v>3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98" t="s">
        <v>827</v>
      </c>
      <c r="B11" s="98">
        <v>12</v>
      </c>
      <c r="C11" s="98">
        <v>7</v>
      </c>
      <c r="D11" s="98">
        <v>2</v>
      </c>
      <c r="E11" s="98">
        <v>40</v>
      </c>
      <c r="F11" s="116">
        <v>8</v>
      </c>
      <c r="G11" s="98">
        <v>0</v>
      </c>
      <c r="H11" s="98">
        <v>0</v>
      </c>
      <c r="I11" s="131">
        <v>20</v>
      </c>
      <c r="J11" s="131" t="s">
        <v>701</v>
      </c>
      <c r="L11" s="98" t="s">
        <v>297</v>
      </c>
      <c r="M11" s="107">
        <v>14</v>
      </c>
      <c r="N11" s="98">
        <v>1</v>
      </c>
      <c r="O11" s="98">
        <v>68</v>
      </c>
      <c r="P11" s="98">
        <v>4</v>
      </c>
      <c r="Q11" s="116">
        <v>17</v>
      </c>
      <c r="R11" s="109" t="s">
        <v>790</v>
      </c>
      <c r="S11" s="131">
        <v>23</v>
      </c>
      <c r="T11" s="123">
        <v>21</v>
      </c>
      <c r="U11" s="124">
        <v>4.9000000000000004</v>
      </c>
      <c r="W11" s="80" t="s">
        <v>842</v>
      </c>
      <c r="X11" s="80">
        <v>3</v>
      </c>
      <c r="Y11" s="80">
        <v>1</v>
      </c>
      <c r="Z11" s="80">
        <v>0</v>
      </c>
      <c r="AA11" s="112">
        <v>4</v>
      </c>
      <c r="AC11" s="92" t="s">
        <v>808</v>
      </c>
      <c r="AD11" s="84">
        <f>AF7/AH7</f>
        <v>5.2078853046594986</v>
      </c>
      <c r="AF11" s="84">
        <f>AF7/AG7</f>
        <v>26.418181818181818</v>
      </c>
      <c r="AH11" s="91">
        <f>AH7/AG7</f>
        <v>5.0727272727272723</v>
      </c>
    </row>
    <row r="12" spans="1:34" x14ac:dyDescent="0.2">
      <c r="A12" s="98" t="s">
        <v>778</v>
      </c>
      <c r="B12" s="98">
        <v>15</v>
      </c>
      <c r="C12" s="98">
        <v>8</v>
      </c>
      <c r="D12" s="98">
        <v>2</v>
      </c>
      <c r="E12" s="98">
        <v>37</v>
      </c>
      <c r="F12" s="116">
        <v>6.2</v>
      </c>
      <c r="G12" s="98">
        <v>0</v>
      </c>
      <c r="H12" s="98">
        <v>0</v>
      </c>
      <c r="I12" s="131">
        <v>18</v>
      </c>
      <c r="J12" s="131"/>
      <c r="K12" s="98"/>
      <c r="L12" s="98" t="s">
        <v>840</v>
      </c>
      <c r="M12" s="107">
        <v>42</v>
      </c>
      <c r="N12" s="98">
        <v>6</v>
      </c>
      <c r="O12" s="98">
        <v>162</v>
      </c>
      <c r="P12" s="98">
        <v>4</v>
      </c>
      <c r="Q12" s="116">
        <v>40.5</v>
      </c>
      <c r="R12" s="109" t="s">
        <v>789</v>
      </c>
      <c r="S12" s="131">
        <v>16</v>
      </c>
      <c r="T12" s="123">
        <v>63</v>
      </c>
      <c r="U12" s="124">
        <v>3.9</v>
      </c>
      <c r="W12" s="80" t="s">
        <v>811</v>
      </c>
      <c r="X12" s="80">
        <v>3</v>
      </c>
      <c r="Y12" s="80">
        <v>0</v>
      </c>
      <c r="Z12" s="80">
        <v>0</v>
      </c>
      <c r="AA12" s="112">
        <v>3</v>
      </c>
      <c r="AC12" s="92" t="s">
        <v>809</v>
      </c>
      <c r="AD12" s="84">
        <f>AF8/AH8</f>
        <v>4.0906166219839148</v>
      </c>
      <c r="AF12" s="84">
        <f>AF8/AG8</f>
        <v>18.837037037037039</v>
      </c>
      <c r="AH12" s="91">
        <f>AH8/AG8</f>
        <v>4.6049382716049383</v>
      </c>
    </row>
    <row r="13" spans="1:34" x14ac:dyDescent="0.2">
      <c r="A13" s="101" t="s">
        <v>826</v>
      </c>
      <c r="B13" s="101">
        <v>15</v>
      </c>
      <c r="C13" s="101">
        <v>9</v>
      </c>
      <c r="D13" s="101">
        <v>0</v>
      </c>
      <c r="E13" s="101">
        <v>30</v>
      </c>
      <c r="F13" s="117">
        <v>3.3</v>
      </c>
      <c r="G13" s="101">
        <v>0</v>
      </c>
      <c r="H13" s="101">
        <v>0</v>
      </c>
      <c r="I13" s="126">
        <v>11</v>
      </c>
      <c r="J13" s="126"/>
      <c r="K13" s="98"/>
      <c r="L13" s="80" t="s">
        <v>816</v>
      </c>
      <c r="M13" s="88">
        <v>9.3333333333333339</v>
      </c>
      <c r="N13" s="80">
        <v>1</v>
      </c>
      <c r="O13" s="80">
        <v>53</v>
      </c>
      <c r="P13" s="80">
        <v>3</v>
      </c>
      <c r="Q13" s="115">
        <v>17.7</v>
      </c>
      <c r="R13" s="89" t="s">
        <v>792</v>
      </c>
      <c r="S13" s="125">
        <v>31</v>
      </c>
      <c r="T13" s="127">
        <v>18.7</v>
      </c>
      <c r="U13" s="128">
        <v>5.7</v>
      </c>
      <c r="W13" s="80" t="s">
        <v>834</v>
      </c>
      <c r="X13" s="80">
        <v>3</v>
      </c>
      <c r="Y13" s="80">
        <v>0</v>
      </c>
      <c r="Z13" s="80">
        <v>0</v>
      </c>
      <c r="AA13" s="112">
        <v>3</v>
      </c>
    </row>
    <row r="14" spans="1:34" x14ac:dyDescent="0.2">
      <c r="A14" s="80" t="s">
        <v>839</v>
      </c>
      <c r="B14" s="80">
        <v>11</v>
      </c>
      <c r="C14" s="80">
        <v>6</v>
      </c>
      <c r="D14" s="80">
        <v>2</v>
      </c>
      <c r="E14" s="80">
        <v>136</v>
      </c>
      <c r="F14" s="115">
        <v>34</v>
      </c>
      <c r="G14" s="80">
        <v>0</v>
      </c>
      <c r="H14" s="80">
        <v>1</v>
      </c>
      <c r="I14" s="125">
        <v>105</v>
      </c>
      <c r="J14" s="125" t="s">
        <v>701</v>
      </c>
      <c r="K14" s="98"/>
      <c r="L14" s="80" t="s">
        <v>811</v>
      </c>
      <c r="M14" s="88">
        <v>31.333333333333332</v>
      </c>
      <c r="N14" s="80">
        <v>1</v>
      </c>
      <c r="O14" s="80">
        <v>174</v>
      </c>
      <c r="P14" s="80">
        <v>3</v>
      </c>
      <c r="Q14" s="115">
        <v>58</v>
      </c>
      <c r="R14" s="89" t="s">
        <v>789</v>
      </c>
      <c r="S14" s="80">
        <v>13</v>
      </c>
      <c r="T14" s="80">
        <v>62.7</v>
      </c>
      <c r="U14" s="84">
        <v>5.6</v>
      </c>
      <c r="W14" s="80" t="s">
        <v>749</v>
      </c>
      <c r="X14" s="80">
        <v>2</v>
      </c>
      <c r="Y14" s="80">
        <v>0</v>
      </c>
      <c r="Z14" s="80">
        <v>0</v>
      </c>
      <c r="AA14" s="112">
        <v>2</v>
      </c>
    </row>
    <row r="15" spans="1:34" x14ac:dyDescent="0.2">
      <c r="A15" s="98" t="s">
        <v>828</v>
      </c>
      <c r="B15" s="98">
        <v>2</v>
      </c>
      <c r="C15" s="98">
        <v>2</v>
      </c>
      <c r="D15" s="98">
        <v>0</v>
      </c>
      <c r="E15" s="98">
        <v>46</v>
      </c>
      <c r="F15" s="116">
        <v>23</v>
      </c>
      <c r="G15" s="98">
        <v>0</v>
      </c>
      <c r="H15" s="98">
        <v>0</v>
      </c>
      <c r="I15" s="131">
        <v>41</v>
      </c>
      <c r="K15" s="98"/>
      <c r="L15" s="80" t="s">
        <v>303</v>
      </c>
      <c r="M15" s="88">
        <v>15</v>
      </c>
      <c r="N15" s="80">
        <v>0</v>
      </c>
      <c r="O15" s="80">
        <v>104</v>
      </c>
      <c r="P15" s="80">
        <v>2</v>
      </c>
      <c r="Q15" s="115">
        <v>52</v>
      </c>
      <c r="R15" s="89" t="s">
        <v>789</v>
      </c>
      <c r="S15" s="80">
        <v>45</v>
      </c>
      <c r="T15" s="80">
        <v>45</v>
      </c>
      <c r="U15" s="84">
        <v>6.9</v>
      </c>
      <c r="W15" s="80" t="s">
        <v>761</v>
      </c>
      <c r="X15" s="80">
        <v>1</v>
      </c>
      <c r="Y15" s="80">
        <v>0</v>
      </c>
      <c r="Z15" s="80">
        <v>1</v>
      </c>
      <c r="AA15" s="112">
        <v>2</v>
      </c>
    </row>
    <row r="16" spans="1:34" x14ac:dyDescent="0.2">
      <c r="A16" s="98" t="s">
        <v>843</v>
      </c>
      <c r="B16" s="98">
        <v>1</v>
      </c>
      <c r="C16" s="98">
        <v>1</v>
      </c>
      <c r="D16" s="98">
        <v>0</v>
      </c>
      <c r="E16" s="98">
        <v>33</v>
      </c>
      <c r="F16" s="116">
        <v>33</v>
      </c>
      <c r="G16" s="98">
        <v>0</v>
      </c>
      <c r="H16" s="98">
        <v>0</v>
      </c>
      <c r="I16" s="131">
        <v>33</v>
      </c>
      <c r="J16" s="131"/>
      <c r="K16" s="98"/>
      <c r="L16" s="80" t="s">
        <v>827</v>
      </c>
      <c r="M16" s="88">
        <v>2</v>
      </c>
      <c r="N16" s="80">
        <v>0</v>
      </c>
      <c r="O16" s="80">
        <v>14</v>
      </c>
      <c r="P16" s="80">
        <v>1</v>
      </c>
      <c r="Q16" s="115">
        <v>14</v>
      </c>
      <c r="R16" s="89" t="s">
        <v>789</v>
      </c>
      <c r="S16" s="80">
        <v>14</v>
      </c>
      <c r="T16" s="80">
        <v>12</v>
      </c>
      <c r="U16" s="84">
        <v>7</v>
      </c>
      <c r="W16" s="80" t="s">
        <v>778</v>
      </c>
      <c r="X16" s="80">
        <v>1</v>
      </c>
      <c r="Y16" s="80">
        <v>1</v>
      </c>
      <c r="Z16" s="80">
        <v>0</v>
      </c>
      <c r="AA16" s="112">
        <v>2</v>
      </c>
    </row>
    <row r="17" spans="1:27" x14ac:dyDescent="0.2">
      <c r="A17" s="98" t="s">
        <v>749</v>
      </c>
      <c r="B17" s="98">
        <v>10</v>
      </c>
      <c r="C17" s="98">
        <v>6</v>
      </c>
      <c r="D17" s="98">
        <v>2</v>
      </c>
      <c r="E17" s="98">
        <v>31</v>
      </c>
      <c r="F17" s="116">
        <v>7.8</v>
      </c>
      <c r="G17" s="98">
        <v>0</v>
      </c>
      <c r="H17" s="98">
        <v>0</v>
      </c>
      <c r="I17" s="131">
        <v>16</v>
      </c>
      <c r="J17" s="131"/>
      <c r="L17" s="80" t="s">
        <v>833</v>
      </c>
      <c r="M17" s="88">
        <v>5</v>
      </c>
      <c r="N17" s="80">
        <v>1</v>
      </c>
      <c r="O17" s="80">
        <v>21</v>
      </c>
      <c r="P17" s="80">
        <v>1</v>
      </c>
      <c r="Q17" s="115">
        <v>21</v>
      </c>
      <c r="R17" s="89" t="s">
        <v>789</v>
      </c>
      <c r="S17" s="80">
        <v>21</v>
      </c>
      <c r="T17" s="80">
        <v>30</v>
      </c>
      <c r="U17" s="84">
        <v>4.2</v>
      </c>
      <c r="W17" s="80" t="s">
        <v>840</v>
      </c>
      <c r="X17" s="80">
        <v>1</v>
      </c>
      <c r="Y17" s="80">
        <v>0</v>
      </c>
      <c r="Z17" s="80">
        <v>0</v>
      </c>
      <c r="AA17" s="112">
        <v>1</v>
      </c>
    </row>
    <row r="18" spans="1:27" x14ac:dyDescent="0.2">
      <c r="A18" s="98" t="s">
        <v>33</v>
      </c>
      <c r="B18" s="98">
        <v>5</v>
      </c>
      <c r="C18" s="98">
        <v>3</v>
      </c>
      <c r="D18" s="98">
        <v>1</v>
      </c>
      <c r="E18" s="98">
        <v>30</v>
      </c>
      <c r="F18" s="116">
        <v>15</v>
      </c>
      <c r="G18" s="98">
        <v>0</v>
      </c>
      <c r="H18" s="98">
        <v>0</v>
      </c>
      <c r="I18" s="131">
        <v>20</v>
      </c>
      <c r="J18" s="131" t="s">
        <v>701</v>
      </c>
      <c r="L18" s="80" t="s">
        <v>810</v>
      </c>
      <c r="M18" s="88">
        <v>6</v>
      </c>
      <c r="N18" s="80">
        <v>0</v>
      </c>
      <c r="O18" s="80">
        <v>27</v>
      </c>
      <c r="P18" s="80">
        <v>1</v>
      </c>
      <c r="Q18" s="115">
        <v>27</v>
      </c>
      <c r="R18" s="89" t="s">
        <v>789</v>
      </c>
      <c r="S18" s="80">
        <v>27</v>
      </c>
      <c r="T18" s="80">
        <v>36</v>
      </c>
      <c r="U18" s="84">
        <v>4.5</v>
      </c>
      <c r="W18" s="80" t="s">
        <v>816</v>
      </c>
      <c r="X18" s="80">
        <v>1</v>
      </c>
      <c r="Y18" s="80">
        <v>0</v>
      </c>
      <c r="Z18" s="80">
        <v>0</v>
      </c>
      <c r="AA18" s="112">
        <v>1</v>
      </c>
    </row>
    <row r="19" spans="1:27" x14ac:dyDescent="0.2">
      <c r="A19" s="80" t="s">
        <v>834</v>
      </c>
      <c r="B19" s="80">
        <v>6</v>
      </c>
      <c r="C19" s="80">
        <v>4</v>
      </c>
      <c r="D19" s="80">
        <v>0</v>
      </c>
      <c r="E19" s="80">
        <v>29</v>
      </c>
      <c r="F19" s="115">
        <v>7.3</v>
      </c>
      <c r="G19" s="80">
        <v>0</v>
      </c>
      <c r="H19" s="80">
        <v>0</v>
      </c>
      <c r="I19" s="125">
        <v>23</v>
      </c>
      <c r="J19" s="125"/>
      <c r="L19" s="80" t="s">
        <v>782</v>
      </c>
      <c r="M19" s="88">
        <v>2</v>
      </c>
      <c r="N19" s="80">
        <v>0</v>
      </c>
      <c r="O19" s="80">
        <v>28</v>
      </c>
      <c r="P19" s="80">
        <v>1</v>
      </c>
      <c r="Q19" s="115">
        <v>28</v>
      </c>
      <c r="R19" s="89" t="s">
        <v>789</v>
      </c>
      <c r="S19" s="80">
        <v>28</v>
      </c>
      <c r="T19" s="80">
        <v>12</v>
      </c>
      <c r="U19" s="84">
        <v>14</v>
      </c>
      <c r="W19" s="80" t="s">
        <v>846</v>
      </c>
      <c r="X19" s="80">
        <v>1</v>
      </c>
      <c r="Y19" s="80">
        <v>0</v>
      </c>
      <c r="Z19" s="80">
        <v>0</v>
      </c>
      <c r="AA19" s="80">
        <v>1</v>
      </c>
    </row>
    <row r="20" spans="1:27" x14ac:dyDescent="0.2">
      <c r="A20" s="80" t="s">
        <v>840</v>
      </c>
      <c r="B20" s="80">
        <v>7</v>
      </c>
      <c r="C20" s="80">
        <v>4</v>
      </c>
      <c r="D20" s="80">
        <v>2</v>
      </c>
      <c r="E20" s="80">
        <v>15</v>
      </c>
      <c r="F20" s="118">
        <v>7.5</v>
      </c>
      <c r="G20" s="80">
        <v>0</v>
      </c>
      <c r="H20" s="80">
        <v>0</v>
      </c>
      <c r="I20" s="125">
        <v>7</v>
      </c>
      <c r="J20" s="125"/>
      <c r="W20" s="80" t="s">
        <v>845</v>
      </c>
      <c r="X20" s="80">
        <v>1</v>
      </c>
      <c r="Y20" s="80">
        <v>0</v>
      </c>
      <c r="Z20" s="80">
        <v>0</v>
      </c>
      <c r="AA20" s="80">
        <v>1</v>
      </c>
    </row>
    <row r="21" spans="1:27" x14ac:dyDescent="0.2">
      <c r="A21" s="80" t="s">
        <v>844</v>
      </c>
      <c r="B21" s="80">
        <v>1</v>
      </c>
      <c r="C21" s="80">
        <v>1</v>
      </c>
      <c r="D21" s="80">
        <v>0</v>
      </c>
      <c r="E21" s="80">
        <v>13</v>
      </c>
      <c r="F21" s="118">
        <v>13</v>
      </c>
      <c r="G21" s="80">
        <v>0</v>
      </c>
      <c r="H21" s="80">
        <v>0</v>
      </c>
      <c r="I21" s="80">
        <v>13</v>
      </c>
      <c r="J21" s="98"/>
      <c r="AA21" s="112"/>
    </row>
    <row r="22" spans="1:27" x14ac:dyDescent="0.2">
      <c r="A22" s="80" t="s">
        <v>845</v>
      </c>
      <c r="B22" s="80">
        <v>1</v>
      </c>
      <c r="C22" s="80">
        <v>1</v>
      </c>
      <c r="D22" s="80">
        <v>1</v>
      </c>
      <c r="E22" s="80">
        <v>6</v>
      </c>
      <c r="F22" s="118" t="s">
        <v>702</v>
      </c>
      <c r="G22" s="80">
        <v>0</v>
      </c>
      <c r="H22" s="80">
        <v>0</v>
      </c>
      <c r="I22" s="80">
        <v>6</v>
      </c>
      <c r="J22" s="125" t="s">
        <v>701</v>
      </c>
      <c r="AA22" s="112"/>
    </row>
    <row r="23" spans="1:27" x14ac:dyDescent="0.2">
      <c r="A23" s="80" t="s">
        <v>303</v>
      </c>
      <c r="B23" s="80">
        <v>2</v>
      </c>
      <c r="C23" s="80">
        <v>1</v>
      </c>
      <c r="D23" s="80">
        <v>0</v>
      </c>
      <c r="E23" s="80">
        <v>2</v>
      </c>
      <c r="F23" s="80">
        <v>2</v>
      </c>
      <c r="G23" s="80">
        <v>0</v>
      </c>
      <c r="H23" s="80">
        <v>0</v>
      </c>
      <c r="I23" s="80">
        <v>2</v>
      </c>
      <c r="J23" s="125"/>
      <c r="AA23" s="112"/>
    </row>
    <row r="24" spans="1:27" x14ac:dyDescent="0.2">
      <c r="A24" s="80" t="s">
        <v>810</v>
      </c>
      <c r="B24" s="80">
        <v>1</v>
      </c>
      <c r="C24" s="80">
        <v>1</v>
      </c>
      <c r="D24" s="80">
        <v>0</v>
      </c>
      <c r="E24" s="80">
        <v>0</v>
      </c>
      <c r="F24" s="114">
        <v>0</v>
      </c>
      <c r="G24" s="80">
        <v>0</v>
      </c>
      <c r="H24" s="80">
        <v>0</v>
      </c>
      <c r="I24" s="114">
        <v>0</v>
      </c>
      <c r="J24" s="125"/>
      <c r="L24" s="93" t="s">
        <v>62</v>
      </c>
      <c r="AA24" s="112"/>
    </row>
    <row r="25" spans="1:27" x14ac:dyDescent="0.2">
      <c r="A25" s="80" t="s">
        <v>816</v>
      </c>
      <c r="B25" s="80">
        <v>3</v>
      </c>
      <c r="C25" s="80">
        <v>1</v>
      </c>
      <c r="D25" s="80">
        <v>1</v>
      </c>
      <c r="E25" s="80">
        <v>0</v>
      </c>
      <c r="F25" s="114" t="s">
        <v>702</v>
      </c>
      <c r="G25" s="80">
        <v>0</v>
      </c>
      <c r="H25" s="80">
        <v>0</v>
      </c>
      <c r="I25" s="80">
        <v>0</v>
      </c>
      <c r="J25" s="125" t="s">
        <v>701</v>
      </c>
      <c r="AA25" s="112"/>
    </row>
    <row r="26" spans="1:27" x14ac:dyDescent="0.2">
      <c r="A26" s="80" t="s">
        <v>846</v>
      </c>
      <c r="B26" s="80">
        <v>1</v>
      </c>
      <c r="C26" s="80">
        <v>0</v>
      </c>
      <c r="D26" s="80">
        <v>0</v>
      </c>
      <c r="E26" s="80">
        <v>0</v>
      </c>
      <c r="F26" s="114" t="s">
        <v>702</v>
      </c>
      <c r="G26" s="80">
        <v>0</v>
      </c>
      <c r="H26" s="80">
        <v>0</v>
      </c>
      <c r="I26" s="114">
        <v>0</v>
      </c>
      <c r="AA26" s="112"/>
    </row>
    <row r="27" spans="1:27" x14ac:dyDescent="0.2">
      <c r="A27" s="80" t="s">
        <v>833</v>
      </c>
      <c r="B27" s="80">
        <v>1</v>
      </c>
      <c r="C27" s="80">
        <v>0</v>
      </c>
      <c r="D27" s="80">
        <v>0</v>
      </c>
      <c r="E27" s="80">
        <v>0</v>
      </c>
      <c r="F27" s="114" t="s">
        <v>702</v>
      </c>
      <c r="G27" s="80">
        <v>0</v>
      </c>
      <c r="H27" s="80">
        <v>0</v>
      </c>
      <c r="I27" s="114">
        <v>0</v>
      </c>
      <c r="J27" s="98"/>
      <c r="L27" s="138"/>
      <c r="M27" s="139"/>
      <c r="N27" s="138"/>
      <c r="O27" s="140"/>
      <c r="P27" s="140"/>
      <c r="Q27" s="140"/>
      <c r="R27" s="140"/>
      <c r="S27" s="139"/>
      <c r="T27" s="138"/>
      <c r="U27" s="140"/>
      <c r="V27" s="140"/>
      <c r="W27" s="141"/>
      <c r="X27" s="141"/>
      <c r="AA27" s="112"/>
    </row>
    <row r="28" spans="1:27" x14ac:dyDescent="0.2">
      <c r="A28" s="80" t="s">
        <v>782</v>
      </c>
      <c r="B28" s="80">
        <v>1</v>
      </c>
      <c r="C28" s="80">
        <v>0</v>
      </c>
      <c r="D28" s="80">
        <v>0</v>
      </c>
      <c r="E28" s="80">
        <v>0</v>
      </c>
      <c r="F28" s="114" t="s">
        <v>702</v>
      </c>
      <c r="G28" s="80">
        <v>0</v>
      </c>
      <c r="H28" s="80">
        <v>0</v>
      </c>
      <c r="I28" s="80">
        <v>0</v>
      </c>
      <c r="L28" s="138"/>
      <c r="M28" s="139"/>
      <c r="N28" s="138"/>
      <c r="O28" s="140"/>
      <c r="P28" s="140"/>
      <c r="Q28" s="140"/>
      <c r="R28" s="140"/>
      <c r="S28" s="139"/>
      <c r="T28" s="138"/>
      <c r="U28" s="140"/>
      <c r="V28" s="140"/>
      <c r="W28" s="141"/>
      <c r="X28" s="141"/>
      <c r="AA28" s="112"/>
    </row>
    <row r="29" spans="1:27" x14ac:dyDescent="0.2">
      <c r="J29" s="125"/>
      <c r="L29" s="138"/>
      <c r="M29" s="139"/>
      <c r="N29" s="138"/>
      <c r="O29" s="140"/>
      <c r="P29" s="140"/>
      <c r="Q29" s="140"/>
      <c r="R29" s="140"/>
      <c r="S29" s="139"/>
      <c r="T29" s="138"/>
      <c r="U29" s="140"/>
      <c r="V29" s="140"/>
      <c r="W29" s="141"/>
      <c r="X29" s="141"/>
      <c r="AA29" s="112"/>
    </row>
    <row r="30" spans="1:27" x14ac:dyDescent="0.2">
      <c r="A30" s="148" t="s">
        <v>620</v>
      </c>
      <c r="B30" s="148"/>
      <c r="C30" s="148"/>
      <c r="D30" s="148"/>
      <c r="E30" s="148"/>
      <c r="F30" s="148"/>
      <c r="G30" s="148"/>
      <c r="H30" s="148"/>
      <c r="I30" s="148"/>
      <c r="J30" s="125"/>
      <c r="L30" s="138"/>
      <c r="M30" s="139"/>
      <c r="N30" s="138"/>
      <c r="O30" s="140"/>
      <c r="P30" s="140"/>
      <c r="Q30" s="140"/>
      <c r="R30" s="140"/>
      <c r="S30" s="139"/>
      <c r="T30" s="138"/>
      <c r="U30" s="140"/>
      <c r="V30" s="140"/>
      <c r="W30" s="141"/>
      <c r="X30" s="141"/>
      <c r="AA30" s="112"/>
    </row>
    <row r="31" spans="1:27" x14ac:dyDescent="0.2">
      <c r="F31" s="115"/>
      <c r="I31" s="125"/>
      <c r="J31" s="125"/>
      <c r="L31" s="138"/>
      <c r="M31" s="139"/>
      <c r="N31" s="138"/>
      <c r="O31" s="140"/>
      <c r="P31" s="140"/>
      <c r="Q31" s="140"/>
      <c r="R31" s="140"/>
      <c r="S31" s="139"/>
      <c r="T31" s="138"/>
      <c r="U31" s="140"/>
      <c r="V31" s="140"/>
      <c r="W31" s="141"/>
      <c r="X31" s="141"/>
      <c r="AA31" s="112"/>
    </row>
    <row r="32" spans="1:27" x14ac:dyDescent="0.2">
      <c r="J32" s="125"/>
      <c r="L32" s="138"/>
      <c r="M32" s="139"/>
      <c r="N32" s="138"/>
      <c r="O32" s="140"/>
      <c r="P32" s="140"/>
      <c r="Q32" s="140"/>
      <c r="R32" s="140"/>
      <c r="S32" s="139"/>
      <c r="T32" s="138"/>
      <c r="U32" s="140"/>
      <c r="V32" s="140"/>
      <c r="W32" s="141"/>
      <c r="X32" s="141"/>
      <c r="AA32" s="112"/>
    </row>
    <row r="33" spans="6:27" x14ac:dyDescent="0.2">
      <c r="F33" s="115"/>
      <c r="I33" s="125"/>
      <c r="J33" s="125"/>
      <c r="L33" s="138"/>
      <c r="M33" s="139"/>
      <c r="N33" s="138"/>
      <c r="O33" s="140"/>
      <c r="P33" s="140"/>
      <c r="Q33" s="140"/>
      <c r="R33" s="140"/>
      <c r="S33" s="139"/>
      <c r="T33" s="138"/>
      <c r="U33" s="140"/>
      <c r="V33" s="140"/>
      <c r="W33" s="141"/>
      <c r="X33" s="141"/>
      <c r="AA33" s="112"/>
    </row>
    <row r="34" spans="6:27" x14ac:dyDescent="0.2">
      <c r="F34" s="115"/>
      <c r="I34" s="125"/>
      <c r="J34" s="125"/>
      <c r="L34" s="138"/>
      <c r="M34" s="139"/>
      <c r="N34" s="138"/>
      <c r="O34" s="140"/>
      <c r="P34" s="140"/>
      <c r="Q34" s="140"/>
      <c r="R34" s="140"/>
      <c r="S34" s="139"/>
      <c r="T34" s="138"/>
      <c r="U34" s="140"/>
      <c r="V34" s="140"/>
      <c r="W34" s="141"/>
      <c r="X34" s="141"/>
      <c r="AA34" s="112"/>
    </row>
    <row r="35" spans="6:27" x14ac:dyDescent="0.2">
      <c r="F35" s="115"/>
      <c r="I35" s="125"/>
      <c r="J35" s="125"/>
      <c r="L35" s="138"/>
      <c r="M35" s="139"/>
      <c r="N35" s="138"/>
      <c r="O35" s="140"/>
      <c r="P35" s="140"/>
      <c r="Q35" s="140"/>
      <c r="R35" s="140"/>
      <c r="S35" s="139"/>
      <c r="T35" s="138"/>
      <c r="U35" s="140"/>
      <c r="V35" s="140"/>
      <c r="W35" s="141"/>
      <c r="X35" s="141"/>
      <c r="AA35" s="112"/>
    </row>
    <row r="36" spans="6:27" x14ac:dyDescent="0.2">
      <c r="F36" s="115"/>
      <c r="I36" s="125"/>
      <c r="J36" s="125"/>
      <c r="L36" s="138"/>
      <c r="M36" s="139"/>
      <c r="N36" s="138"/>
      <c r="O36" s="140"/>
      <c r="P36" s="140"/>
      <c r="Q36" s="140"/>
      <c r="R36" s="140"/>
      <c r="S36" s="139"/>
      <c r="T36" s="138"/>
      <c r="U36" s="140"/>
      <c r="V36" s="140"/>
      <c r="W36" s="141"/>
      <c r="X36" s="141"/>
      <c r="AA36" s="112"/>
    </row>
    <row r="37" spans="6:27" x14ac:dyDescent="0.2">
      <c r="F37" s="115"/>
      <c r="I37" s="125"/>
      <c r="J37" s="125"/>
      <c r="L37" s="138"/>
      <c r="M37" s="139"/>
      <c r="N37" s="138"/>
      <c r="O37" s="140"/>
      <c r="P37" s="140"/>
      <c r="Q37" s="140"/>
      <c r="R37" s="140"/>
      <c r="S37" s="139"/>
      <c r="T37" s="138"/>
      <c r="U37" s="140"/>
      <c r="V37" s="140"/>
      <c r="W37" s="141"/>
      <c r="X37" s="141"/>
      <c r="AA37" s="112"/>
    </row>
    <row r="38" spans="6:27" x14ac:dyDescent="0.2">
      <c r="F38" s="115"/>
      <c r="I38" s="125"/>
      <c r="J38" s="125"/>
      <c r="L38" s="138"/>
      <c r="M38" s="139"/>
      <c r="N38" s="138"/>
      <c r="O38" s="140"/>
      <c r="P38" s="140"/>
      <c r="Q38" s="140"/>
      <c r="R38" s="140"/>
      <c r="S38" s="139"/>
      <c r="T38" s="138"/>
      <c r="U38" s="140"/>
      <c r="V38" s="140"/>
      <c r="W38" s="141"/>
      <c r="X38" s="141"/>
      <c r="AA38" s="112"/>
    </row>
    <row r="39" spans="6:27" x14ac:dyDescent="0.2">
      <c r="F39" s="115"/>
      <c r="I39" s="125"/>
      <c r="J39" s="125"/>
      <c r="L39" s="138"/>
      <c r="M39" s="139"/>
      <c r="N39" s="138"/>
      <c r="O39" s="140"/>
      <c r="P39" s="140"/>
      <c r="Q39" s="140"/>
      <c r="R39" s="140"/>
      <c r="S39" s="139"/>
      <c r="T39" s="138"/>
      <c r="U39" s="140"/>
      <c r="V39" s="140"/>
      <c r="W39" s="141"/>
      <c r="X39" s="141"/>
      <c r="AA39" s="112"/>
    </row>
    <row r="40" spans="6:27" x14ac:dyDescent="0.2">
      <c r="F40" s="115"/>
      <c r="I40" s="125"/>
      <c r="J40" s="125"/>
      <c r="L40" s="138"/>
      <c r="M40" s="139"/>
      <c r="N40" s="138"/>
      <c r="O40" s="140"/>
      <c r="P40" s="140"/>
      <c r="Q40" s="140"/>
      <c r="R40" s="140"/>
      <c r="S40" s="139"/>
      <c r="T40" s="138"/>
      <c r="U40" s="140"/>
      <c r="V40" s="140"/>
      <c r="W40" s="141"/>
      <c r="X40" s="141"/>
      <c r="AA40" s="112"/>
    </row>
    <row r="41" spans="6:27" x14ac:dyDescent="0.2">
      <c r="F41" s="115"/>
      <c r="I41" s="125"/>
      <c r="J41" s="125"/>
      <c r="L41" s="138"/>
      <c r="M41" s="139"/>
      <c r="N41" s="138"/>
      <c r="O41" s="140"/>
      <c r="P41" s="140"/>
      <c r="Q41" s="140"/>
      <c r="R41" s="140"/>
      <c r="S41" s="139"/>
      <c r="T41" s="138"/>
      <c r="U41" s="140"/>
      <c r="V41" s="140"/>
      <c r="W41" s="141"/>
      <c r="X41" s="141"/>
      <c r="AA41" s="112"/>
    </row>
    <row r="42" spans="6:27" x14ac:dyDescent="0.2">
      <c r="F42" s="115"/>
      <c r="I42" s="125"/>
      <c r="J42" s="125"/>
      <c r="L42" s="138"/>
      <c r="M42" s="139"/>
      <c r="N42" s="138"/>
      <c r="O42" s="140"/>
      <c r="P42" s="140"/>
      <c r="Q42" s="140"/>
      <c r="R42" s="140"/>
      <c r="S42" s="139"/>
      <c r="T42" s="138"/>
      <c r="U42" s="140"/>
      <c r="V42" s="140"/>
      <c r="W42" s="141"/>
      <c r="X42" s="141"/>
      <c r="AA42" s="112"/>
    </row>
    <row r="43" spans="6:27" x14ac:dyDescent="0.2">
      <c r="F43" s="115"/>
      <c r="I43" s="125"/>
      <c r="J43" s="125"/>
    </row>
    <row r="44" spans="6:27" x14ac:dyDescent="0.2">
      <c r="F44" s="115"/>
      <c r="I44" s="125"/>
      <c r="J44" s="125"/>
    </row>
    <row r="45" spans="6:27" x14ac:dyDescent="0.2">
      <c r="F45" s="115"/>
      <c r="I45" s="125"/>
      <c r="J45" s="125"/>
    </row>
    <row r="46" spans="6:27" x14ac:dyDescent="0.2">
      <c r="F46" s="115"/>
      <c r="I46" s="125"/>
      <c r="J46" s="125"/>
    </row>
    <row r="47" spans="6:27" x14ac:dyDescent="0.2">
      <c r="F47" s="115"/>
      <c r="I47" s="125"/>
      <c r="J47" s="125"/>
    </row>
    <row r="48" spans="6:27" x14ac:dyDescent="0.2">
      <c r="F48" s="115"/>
      <c r="I48" s="125"/>
      <c r="J48" s="125"/>
    </row>
    <row r="49" spans="6:10" x14ac:dyDescent="0.2">
      <c r="F49" s="115"/>
      <c r="I49" s="125"/>
      <c r="J49" s="125"/>
    </row>
    <row r="50" spans="6:10" x14ac:dyDescent="0.2">
      <c r="F50" s="115"/>
      <c r="I50" s="125"/>
      <c r="J50" s="125"/>
    </row>
  </sheetData>
  <mergeCells count="1">
    <mergeCell ref="A30:I30"/>
  </mergeCells>
  <pageMargins left="0.75" right="0.75" top="1" bottom="1" header="0.5" footer="0.5"/>
  <pageSetup scale="67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5"/>
  <dimension ref="A1:AH52"/>
  <sheetViews>
    <sheetView workbookViewId="0">
      <selection activeCell="AH13" sqref="AH13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9.42578125" style="80" bestFit="1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28515625" style="80" customWidth="1"/>
    <col min="18" max="18" width="3.42578125" style="80" customWidth="1"/>
    <col min="19" max="19" width="3" style="80" customWidth="1"/>
    <col min="20" max="20" width="4.7109375" style="80" bestFit="1" customWidth="1"/>
    <col min="21" max="21" width="5.7109375" style="80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12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805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80" t="s">
        <v>9</v>
      </c>
      <c r="B4" s="80">
        <v>15</v>
      </c>
      <c r="C4" s="80">
        <v>13</v>
      </c>
      <c r="D4" s="80">
        <v>5</v>
      </c>
      <c r="E4" s="80">
        <v>530</v>
      </c>
      <c r="F4" s="115">
        <v>66.25</v>
      </c>
      <c r="G4" s="80">
        <v>5</v>
      </c>
      <c r="H4" s="80">
        <v>0</v>
      </c>
      <c r="I4" s="125">
        <v>87</v>
      </c>
      <c r="J4" s="125" t="s">
        <v>701</v>
      </c>
      <c r="L4" s="80" t="s">
        <v>770</v>
      </c>
      <c r="M4" s="88">
        <v>56.666666666666664</v>
      </c>
      <c r="N4" s="80">
        <v>12</v>
      </c>
      <c r="O4" s="80">
        <v>140</v>
      </c>
      <c r="P4" s="80">
        <v>17</v>
      </c>
      <c r="Q4" s="115">
        <v>8.235294117647058</v>
      </c>
      <c r="R4" s="89">
        <v>5</v>
      </c>
      <c r="S4" s="125">
        <v>10</v>
      </c>
      <c r="T4" s="127">
        <v>20</v>
      </c>
      <c r="U4" s="128">
        <v>2.4705882352941178</v>
      </c>
      <c r="W4" s="80" t="s">
        <v>297</v>
      </c>
      <c r="X4" s="80">
        <v>13</v>
      </c>
      <c r="Z4" s="80">
        <v>3</v>
      </c>
      <c r="AA4" s="112">
        <v>16</v>
      </c>
      <c r="AC4" s="80">
        <v>11</v>
      </c>
      <c r="AD4" s="80">
        <v>5</v>
      </c>
      <c r="AE4" s="80">
        <v>0</v>
      </c>
      <c r="AF4" s="80">
        <v>2</v>
      </c>
    </row>
    <row r="5" spans="1:34" x14ac:dyDescent="0.2">
      <c r="A5" s="80" t="s">
        <v>771</v>
      </c>
      <c r="B5" s="80">
        <v>17</v>
      </c>
      <c r="C5" s="80">
        <v>15</v>
      </c>
      <c r="D5" s="80">
        <v>2</v>
      </c>
      <c r="E5" s="80">
        <v>458</v>
      </c>
      <c r="F5" s="115">
        <v>35.230769230769234</v>
      </c>
      <c r="G5" s="80">
        <v>3</v>
      </c>
      <c r="H5" s="80">
        <v>1</v>
      </c>
      <c r="I5" s="125">
        <v>101</v>
      </c>
      <c r="J5" s="125" t="s">
        <v>574</v>
      </c>
      <c r="L5" s="80" t="s">
        <v>182</v>
      </c>
      <c r="M5" s="88">
        <v>123.83333333333334</v>
      </c>
      <c r="N5" s="80">
        <v>35</v>
      </c>
      <c r="O5" s="80">
        <v>370</v>
      </c>
      <c r="P5" s="80">
        <v>33</v>
      </c>
      <c r="Q5" s="115">
        <v>11.212121212121213</v>
      </c>
      <c r="R5" s="89">
        <v>5</v>
      </c>
      <c r="S5" s="125">
        <v>27</v>
      </c>
      <c r="T5" s="127">
        <v>22.515151515151516</v>
      </c>
      <c r="U5" s="128">
        <v>2.9878869448183041</v>
      </c>
      <c r="W5" s="80" t="s">
        <v>802</v>
      </c>
      <c r="X5" s="80">
        <v>9</v>
      </c>
      <c r="Y5" s="80">
        <v>1</v>
      </c>
      <c r="AA5" s="112">
        <v>10</v>
      </c>
    </row>
    <row r="6" spans="1:34" x14ac:dyDescent="0.2">
      <c r="A6" s="80" t="s">
        <v>182</v>
      </c>
      <c r="B6" s="80">
        <v>16</v>
      </c>
      <c r="C6" s="80">
        <v>10</v>
      </c>
      <c r="D6" s="80">
        <v>3</v>
      </c>
      <c r="E6" s="80">
        <v>223</v>
      </c>
      <c r="F6" s="115">
        <v>31.857142857142858</v>
      </c>
      <c r="G6" s="80">
        <v>2</v>
      </c>
      <c r="H6" s="80">
        <v>0</v>
      </c>
      <c r="I6" s="125">
        <v>86</v>
      </c>
      <c r="J6" s="125" t="s">
        <v>574</v>
      </c>
      <c r="L6" s="80" t="s">
        <v>802</v>
      </c>
      <c r="M6" s="88">
        <v>91</v>
      </c>
      <c r="N6" s="80">
        <v>24</v>
      </c>
      <c r="O6" s="80">
        <v>237</v>
      </c>
      <c r="P6" s="80">
        <v>19</v>
      </c>
      <c r="Q6" s="115">
        <v>12.473684210526315</v>
      </c>
      <c r="R6" s="89">
        <v>5</v>
      </c>
      <c r="S6" s="125">
        <v>31</v>
      </c>
      <c r="T6" s="127">
        <v>28.736842105263158</v>
      </c>
      <c r="U6" s="128">
        <v>2.6043956043956045</v>
      </c>
      <c r="W6" s="80" t="s">
        <v>803</v>
      </c>
      <c r="X6" s="80">
        <v>7</v>
      </c>
      <c r="Y6" s="80">
        <v>1</v>
      </c>
      <c r="AA6" s="112">
        <v>8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94</v>
      </c>
      <c r="B7" s="80">
        <v>17</v>
      </c>
      <c r="C7" s="80">
        <v>9</v>
      </c>
      <c r="D7" s="80">
        <v>3</v>
      </c>
      <c r="E7" s="80">
        <v>190</v>
      </c>
      <c r="F7" s="115">
        <v>31.666666666666668</v>
      </c>
      <c r="G7" s="80">
        <v>0</v>
      </c>
      <c r="H7" s="80">
        <v>0</v>
      </c>
      <c r="I7" s="125">
        <v>35</v>
      </c>
      <c r="J7" s="125" t="s">
        <v>701</v>
      </c>
      <c r="L7" s="80" t="s">
        <v>803</v>
      </c>
      <c r="M7" s="88">
        <v>144.83333333333331</v>
      </c>
      <c r="N7" s="80">
        <v>25</v>
      </c>
      <c r="O7" s="80">
        <v>421</v>
      </c>
      <c r="P7" s="80">
        <v>26</v>
      </c>
      <c r="Q7" s="115">
        <v>16.192307692307693</v>
      </c>
      <c r="R7" s="89">
        <v>4</v>
      </c>
      <c r="S7" s="125">
        <v>52</v>
      </c>
      <c r="T7" s="127">
        <v>33.42307692307692</v>
      </c>
      <c r="U7" s="128">
        <v>2.9067894131185272</v>
      </c>
      <c r="W7" s="80" t="s">
        <v>182</v>
      </c>
      <c r="X7" s="80">
        <v>7</v>
      </c>
      <c r="Y7" s="80">
        <v>1</v>
      </c>
      <c r="AA7" s="112">
        <v>8</v>
      </c>
      <c r="AC7" s="92" t="s">
        <v>808</v>
      </c>
      <c r="AD7" s="80">
        <v>2683</v>
      </c>
      <c r="AE7" s="80">
        <v>235</v>
      </c>
      <c r="AF7" s="80">
        <v>2918</v>
      </c>
      <c r="AG7" s="80">
        <v>96</v>
      </c>
      <c r="AH7" s="88">
        <v>665.23333333333323</v>
      </c>
    </row>
    <row r="8" spans="1:34" x14ac:dyDescent="0.2">
      <c r="A8" s="80" t="s">
        <v>803</v>
      </c>
      <c r="B8" s="80">
        <v>18</v>
      </c>
      <c r="C8" s="80">
        <v>16</v>
      </c>
      <c r="D8" s="80">
        <v>3</v>
      </c>
      <c r="E8" s="80">
        <v>411</v>
      </c>
      <c r="F8" s="115">
        <v>31.615384615384617</v>
      </c>
      <c r="G8" s="80">
        <v>1</v>
      </c>
      <c r="H8" s="80">
        <v>1</v>
      </c>
      <c r="I8" s="125">
        <v>130</v>
      </c>
      <c r="J8" s="125" t="s">
        <v>574</v>
      </c>
      <c r="L8" s="80" t="s">
        <v>94</v>
      </c>
      <c r="M8" s="88">
        <v>120</v>
      </c>
      <c r="N8" s="80">
        <v>25</v>
      </c>
      <c r="O8" s="80">
        <v>376</v>
      </c>
      <c r="P8" s="80">
        <v>23</v>
      </c>
      <c r="Q8" s="115">
        <v>16.347826086956523</v>
      </c>
      <c r="R8" s="89">
        <v>5</v>
      </c>
      <c r="S8" s="125">
        <v>15</v>
      </c>
      <c r="T8" s="127">
        <v>31.304347826086957</v>
      </c>
      <c r="U8" s="128">
        <v>3.1333333333333333</v>
      </c>
      <c r="W8" s="80" t="s">
        <v>43</v>
      </c>
      <c r="X8" s="80">
        <v>7</v>
      </c>
      <c r="Y8" s="80">
        <v>1</v>
      </c>
      <c r="AA8" s="112">
        <v>8</v>
      </c>
      <c r="AC8" s="92" t="s">
        <v>809</v>
      </c>
      <c r="AD8" s="80">
        <v>2208</v>
      </c>
      <c r="AE8" s="80">
        <v>212</v>
      </c>
      <c r="AF8" s="80">
        <v>2420</v>
      </c>
      <c r="AG8" s="80">
        <v>155</v>
      </c>
      <c r="AH8" s="88">
        <v>734.16666666666663</v>
      </c>
    </row>
    <row r="9" spans="1:34" x14ac:dyDescent="0.2">
      <c r="A9" s="80" t="s">
        <v>297</v>
      </c>
      <c r="B9" s="80">
        <v>16</v>
      </c>
      <c r="C9" s="80">
        <v>9</v>
      </c>
      <c r="D9" s="80">
        <v>4</v>
      </c>
      <c r="E9" s="80">
        <v>119</v>
      </c>
      <c r="F9" s="115">
        <v>23.8</v>
      </c>
      <c r="G9" s="80">
        <v>0</v>
      </c>
      <c r="H9" s="80">
        <v>0</v>
      </c>
      <c r="I9" s="125">
        <v>24</v>
      </c>
      <c r="J9" s="125" t="s">
        <v>701</v>
      </c>
      <c r="L9" s="101" t="s">
        <v>765</v>
      </c>
      <c r="M9" s="103">
        <v>101.5</v>
      </c>
      <c r="N9" s="101">
        <v>11</v>
      </c>
      <c r="O9" s="101">
        <v>398</v>
      </c>
      <c r="P9" s="101">
        <v>15</v>
      </c>
      <c r="Q9" s="117">
        <v>26.533333333333335</v>
      </c>
      <c r="R9" s="105">
        <v>5</v>
      </c>
      <c r="S9" s="126">
        <v>38</v>
      </c>
      <c r="T9" s="129">
        <v>40.6</v>
      </c>
      <c r="U9" s="130">
        <v>3.9211822660098523</v>
      </c>
      <c r="W9" s="80" t="s">
        <v>94</v>
      </c>
      <c r="X9" s="80">
        <v>6</v>
      </c>
      <c r="Y9" s="80">
        <v>1</v>
      </c>
      <c r="AA9" s="112">
        <v>7</v>
      </c>
      <c r="AC9" s="92"/>
    </row>
    <row r="10" spans="1:34" x14ac:dyDescent="0.2">
      <c r="A10" s="80" t="s">
        <v>802</v>
      </c>
      <c r="B10" s="80">
        <v>10</v>
      </c>
      <c r="C10" s="80">
        <v>9</v>
      </c>
      <c r="D10" s="80">
        <v>3</v>
      </c>
      <c r="E10" s="80">
        <v>140</v>
      </c>
      <c r="F10" s="115">
        <v>23.333333333333332</v>
      </c>
      <c r="G10" s="80">
        <v>1</v>
      </c>
      <c r="H10" s="80">
        <v>0</v>
      </c>
      <c r="I10" s="125">
        <v>56</v>
      </c>
      <c r="J10" s="125" t="s">
        <v>701</v>
      </c>
      <c r="L10" s="80" t="s">
        <v>43</v>
      </c>
      <c r="M10" s="88">
        <v>59.333333333333329</v>
      </c>
      <c r="N10" s="80">
        <v>9</v>
      </c>
      <c r="O10" s="80">
        <v>223</v>
      </c>
      <c r="P10" s="80">
        <v>9</v>
      </c>
      <c r="Q10" s="115">
        <v>24.777777777777779</v>
      </c>
      <c r="R10" s="89">
        <v>3</v>
      </c>
      <c r="S10" s="125">
        <v>30</v>
      </c>
      <c r="T10" s="127">
        <v>39.555555555555557</v>
      </c>
      <c r="U10" s="128">
        <v>3.7584269662921352</v>
      </c>
      <c r="W10" s="80" t="s">
        <v>9</v>
      </c>
      <c r="X10" s="80">
        <v>5</v>
      </c>
      <c r="AA10" s="112">
        <v>5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770</v>
      </c>
      <c r="B11" s="80">
        <v>17</v>
      </c>
      <c r="C11" s="80">
        <v>17</v>
      </c>
      <c r="D11" s="80">
        <v>1</v>
      </c>
      <c r="E11" s="80">
        <v>345</v>
      </c>
      <c r="F11" s="115">
        <v>21.5625</v>
      </c>
      <c r="G11" s="80">
        <v>2</v>
      </c>
      <c r="H11" s="80">
        <v>0</v>
      </c>
      <c r="I11" s="125">
        <v>74</v>
      </c>
      <c r="J11" s="125" t="s">
        <v>574</v>
      </c>
      <c r="L11" s="80" t="s">
        <v>771</v>
      </c>
      <c r="M11" s="88">
        <v>9</v>
      </c>
      <c r="N11" s="80">
        <v>1</v>
      </c>
      <c r="O11" s="80">
        <v>49</v>
      </c>
      <c r="P11" s="80">
        <v>4</v>
      </c>
      <c r="Q11" s="115">
        <v>12.25</v>
      </c>
      <c r="R11" s="89">
        <v>2</v>
      </c>
      <c r="S11" s="125">
        <v>22</v>
      </c>
      <c r="T11" s="127">
        <v>13.5</v>
      </c>
      <c r="U11" s="128">
        <v>5.4444444444444446</v>
      </c>
      <c r="W11" s="80" t="s">
        <v>542</v>
      </c>
      <c r="X11" s="80">
        <v>5</v>
      </c>
      <c r="AA11" s="112">
        <v>5</v>
      </c>
      <c r="AC11" s="92" t="s">
        <v>808</v>
      </c>
      <c r="AD11" s="80">
        <v>4.3864308262764951</v>
      </c>
      <c r="AF11" s="84">
        <v>30.395833333333332</v>
      </c>
      <c r="AH11" s="91">
        <v>6.9295138888888879</v>
      </c>
    </row>
    <row r="12" spans="1:34" x14ac:dyDescent="0.2">
      <c r="A12" s="80" t="s">
        <v>102</v>
      </c>
      <c r="B12" s="80">
        <v>5</v>
      </c>
      <c r="C12" s="80">
        <v>5</v>
      </c>
      <c r="D12" s="80">
        <v>0</v>
      </c>
      <c r="E12" s="80">
        <v>74</v>
      </c>
      <c r="F12" s="115">
        <v>14.8</v>
      </c>
      <c r="G12" s="80">
        <v>0</v>
      </c>
      <c r="H12" s="80">
        <v>0</v>
      </c>
      <c r="I12" s="125">
        <v>43</v>
      </c>
      <c r="J12" s="125" t="s">
        <v>574</v>
      </c>
      <c r="L12" s="80" t="s">
        <v>544</v>
      </c>
      <c r="M12" s="88">
        <v>13</v>
      </c>
      <c r="N12" s="80">
        <v>1</v>
      </c>
      <c r="O12" s="80">
        <v>48</v>
      </c>
      <c r="P12" s="80">
        <v>1</v>
      </c>
      <c r="Q12" s="115">
        <v>48</v>
      </c>
      <c r="R12" s="89">
        <v>1</v>
      </c>
      <c r="S12" s="125">
        <v>25</v>
      </c>
      <c r="T12" s="127">
        <v>78</v>
      </c>
      <c r="U12" s="128">
        <v>3.6923076923076925</v>
      </c>
      <c r="W12" s="80" t="s">
        <v>771</v>
      </c>
      <c r="X12" s="80">
        <v>5</v>
      </c>
      <c r="AA12" s="112">
        <v>5</v>
      </c>
      <c r="AC12" s="92" t="s">
        <v>809</v>
      </c>
      <c r="AD12" s="84">
        <v>3.2962542565266744</v>
      </c>
      <c r="AF12" s="80">
        <v>15.612903225806452</v>
      </c>
      <c r="AH12" s="91">
        <v>4.736559139784946</v>
      </c>
    </row>
    <row r="13" spans="1:34" x14ac:dyDescent="0.2">
      <c r="A13" s="101" t="s">
        <v>43</v>
      </c>
      <c r="B13" s="101">
        <v>13</v>
      </c>
      <c r="C13" s="101">
        <v>6</v>
      </c>
      <c r="D13" s="101">
        <v>1</v>
      </c>
      <c r="E13" s="101">
        <v>69</v>
      </c>
      <c r="F13" s="117">
        <v>13.8</v>
      </c>
      <c r="G13" s="101">
        <v>0</v>
      </c>
      <c r="H13" s="101">
        <v>0</v>
      </c>
      <c r="I13" s="126">
        <v>22</v>
      </c>
      <c r="J13" s="126" t="s">
        <v>574</v>
      </c>
      <c r="L13" s="80" t="s">
        <v>685</v>
      </c>
      <c r="M13" s="88">
        <v>2</v>
      </c>
      <c r="N13" s="80">
        <v>0</v>
      </c>
      <c r="O13" s="80">
        <v>9</v>
      </c>
      <c r="P13" s="80">
        <v>1</v>
      </c>
      <c r="Q13" s="115">
        <v>9</v>
      </c>
      <c r="R13" s="89">
        <v>1</v>
      </c>
      <c r="S13" s="125">
        <v>9</v>
      </c>
      <c r="T13" s="127">
        <v>12</v>
      </c>
      <c r="U13" s="128">
        <v>4.5</v>
      </c>
      <c r="W13" s="80" t="s">
        <v>101</v>
      </c>
      <c r="X13" s="80">
        <v>4</v>
      </c>
      <c r="Z13" s="80">
        <v>1</v>
      </c>
      <c r="AA13" s="112">
        <v>5</v>
      </c>
    </row>
    <row r="14" spans="1:34" x14ac:dyDescent="0.2">
      <c r="A14" s="80" t="s">
        <v>542</v>
      </c>
      <c r="B14" s="80">
        <v>10</v>
      </c>
      <c r="C14" s="80">
        <v>7</v>
      </c>
      <c r="D14" s="80">
        <v>3</v>
      </c>
      <c r="E14" s="80">
        <v>42</v>
      </c>
      <c r="F14" s="115">
        <v>10.5</v>
      </c>
      <c r="G14" s="80">
        <v>0</v>
      </c>
      <c r="H14" s="80">
        <v>0</v>
      </c>
      <c r="I14" s="125">
        <v>23</v>
      </c>
      <c r="J14" s="125" t="s">
        <v>574</v>
      </c>
      <c r="L14" s="80" t="s">
        <v>102</v>
      </c>
      <c r="M14" s="88">
        <v>1</v>
      </c>
      <c r="O14" s="80">
        <v>5</v>
      </c>
      <c r="Q14" s="115" t="s">
        <v>574</v>
      </c>
      <c r="R14" s="89">
        <v>0</v>
      </c>
      <c r="S14" s="125">
        <v>5</v>
      </c>
      <c r="T14" s="127" t="s">
        <v>574</v>
      </c>
      <c r="U14" s="128">
        <v>5</v>
      </c>
      <c r="W14" s="80" t="s">
        <v>770</v>
      </c>
      <c r="X14" s="80">
        <v>3</v>
      </c>
      <c r="Y14" s="80">
        <v>1</v>
      </c>
      <c r="AA14" s="112">
        <v>4</v>
      </c>
    </row>
    <row r="15" spans="1:34" x14ac:dyDescent="0.2">
      <c r="A15" s="80" t="s">
        <v>101</v>
      </c>
      <c r="B15" s="80">
        <v>10</v>
      </c>
      <c r="C15" s="80">
        <v>3</v>
      </c>
      <c r="D15" s="80">
        <v>1</v>
      </c>
      <c r="E15" s="80">
        <v>34</v>
      </c>
      <c r="F15" s="115">
        <v>17</v>
      </c>
      <c r="G15" s="80">
        <v>0</v>
      </c>
      <c r="H15" s="80">
        <v>0</v>
      </c>
      <c r="I15" s="125">
        <v>22</v>
      </c>
      <c r="J15" s="125" t="s">
        <v>701</v>
      </c>
      <c r="L15" s="80" t="s">
        <v>542</v>
      </c>
      <c r="M15" s="88">
        <v>4</v>
      </c>
      <c r="O15" s="80">
        <v>32</v>
      </c>
      <c r="Q15" s="115" t="s">
        <v>574</v>
      </c>
      <c r="R15" s="89">
        <v>0</v>
      </c>
      <c r="S15" s="125">
        <v>10</v>
      </c>
      <c r="T15" s="127" t="s">
        <v>574</v>
      </c>
      <c r="U15" s="128">
        <v>8</v>
      </c>
      <c r="W15" s="80" t="s">
        <v>765</v>
      </c>
      <c r="X15" s="80">
        <v>3</v>
      </c>
      <c r="AA15" s="112">
        <v>3</v>
      </c>
    </row>
    <row r="16" spans="1:34" x14ac:dyDescent="0.2">
      <c r="A16" s="80" t="s">
        <v>685</v>
      </c>
      <c r="B16" s="80">
        <v>3</v>
      </c>
      <c r="C16" s="80">
        <v>1</v>
      </c>
      <c r="D16" s="80">
        <v>0</v>
      </c>
      <c r="E16" s="80">
        <v>21</v>
      </c>
      <c r="F16" s="115">
        <v>21</v>
      </c>
      <c r="G16" s="80">
        <v>0</v>
      </c>
      <c r="H16" s="80">
        <v>0</v>
      </c>
      <c r="I16" s="125">
        <v>21</v>
      </c>
      <c r="J16" s="125" t="s">
        <v>574</v>
      </c>
      <c r="L16" s="80" t="s">
        <v>761</v>
      </c>
      <c r="M16" s="88">
        <v>1</v>
      </c>
      <c r="O16" s="80">
        <v>27</v>
      </c>
      <c r="Q16" s="115" t="s">
        <v>574</v>
      </c>
      <c r="R16" s="89">
        <v>0</v>
      </c>
      <c r="S16" s="125">
        <v>27</v>
      </c>
      <c r="T16" s="127" t="s">
        <v>574</v>
      </c>
      <c r="U16" s="128">
        <v>27</v>
      </c>
      <c r="W16" s="80" t="s">
        <v>761</v>
      </c>
      <c r="X16" s="80">
        <v>2</v>
      </c>
      <c r="AA16" s="112">
        <v>2</v>
      </c>
    </row>
    <row r="17" spans="1:27" x14ac:dyDescent="0.2">
      <c r="A17" s="80" t="s">
        <v>765</v>
      </c>
      <c r="B17" s="80">
        <v>12</v>
      </c>
      <c r="C17" s="80">
        <v>3</v>
      </c>
      <c r="D17" s="80">
        <v>2</v>
      </c>
      <c r="E17" s="80">
        <v>12</v>
      </c>
      <c r="F17" s="115">
        <v>12</v>
      </c>
      <c r="G17" s="80">
        <v>0</v>
      </c>
      <c r="H17" s="80">
        <v>0</v>
      </c>
      <c r="I17" s="125">
        <v>9</v>
      </c>
      <c r="J17" s="125" t="s">
        <v>701</v>
      </c>
      <c r="M17" s="88"/>
      <c r="Q17" s="115"/>
      <c r="W17" s="80" t="s">
        <v>544</v>
      </c>
      <c r="X17" s="80">
        <v>2</v>
      </c>
      <c r="AA17" s="112">
        <v>2</v>
      </c>
    </row>
    <row r="18" spans="1:27" x14ac:dyDescent="0.2">
      <c r="A18" s="80" t="s">
        <v>544</v>
      </c>
      <c r="B18" s="80">
        <v>4</v>
      </c>
      <c r="C18" s="80">
        <v>1</v>
      </c>
      <c r="D18" s="80">
        <v>0</v>
      </c>
      <c r="E18" s="80">
        <v>9</v>
      </c>
      <c r="F18" s="115">
        <v>9</v>
      </c>
      <c r="G18" s="80">
        <v>0</v>
      </c>
      <c r="H18" s="80">
        <v>0</v>
      </c>
      <c r="I18" s="125">
        <v>9</v>
      </c>
      <c r="J18" s="125" t="s">
        <v>574</v>
      </c>
      <c r="L18" s="93" t="s">
        <v>62</v>
      </c>
      <c r="M18" s="88"/>
      <c r="AA18" s="112"/>
    </row>
    <row r="19" spans="1:27" x14ac:dyDescent="0.2">
      <c r="A19" s="80" t="s">
        <v>804</v>
      </c>
      <c r="B19" s="80">
        <v>1</v>
      </c>
      <c r="C19" s="80">
        <v>1</v>
      </c>
      <c r="D19" s="80">
        <v>0</v>
      </c>
      <c r="E19" s="80">
        <v>6</v>
      </c>
      <c r="F19" s="115">
        <v>6</v>
      </c>
      <c r="G19" s="80">
        <v>0</v>
      </c>
      <c r="H19" s="80">
        <v>0</v>
      </c>
      <c r="I19" s="125">
        <v>6</v>
      </c>
      <c r="J19" s="125" t="s">
        <v>574</v>
      </c>
      <c r="S19" s="80" t="s">
        <v>807</v>
      </c>
    </row>
    <row r="20" spans="1:27" x14ac:dyDescent="0.2">
      <c r="A20" s="80" t="s">
        <v>761</v>
      </c>
      <c r="B20" s="80">
        <v>5</v>
      </c>
      <c r="C20" s="80">
        <v>1</v>
      </c>
      <c r="D20" s="80">
        <v>0</v>
      </c>
      <c r="E20" s="80">
        <v>0</v>
      </c>
      <c r="F20" s="115">
        <v>0</v>
      </c>
      <c r="G20" s="80">
        <v>0</v>
      </c>
      <c r="H20" s="80">
        <v>0</v>
      </c>
      <c r="I20" s="125">
        <v>0</v>
      </c>
      <c r="J20" s="125" t="s">
        <v>574</v>
      </c>
    </row>
    <row r="21" spans="1:27" x14ac:dyDescent="0.2">
      <c r="A21" s="80" t="s">
        <v>106</v>
      </c>
      <c r="B21" s="80">
        <v>1</v>
      </c>
      <c r="C21" s="80">
        <v>1</v>
      </c>
      <c r="D21" s="80">
        <v>0</v>
      </c>
      <c r="E21" s="80">
        <v>0</v>
      </c>
      <c r="F21" s="115">
        <v>0</v>
      </c>
      <c r="G21" s="80">
        <v>0</v>
      </c>
      <c r="H21" s="80">
        <v>0</v>
      </c>
      <c r="I21" s="125">
        <v>0</v>
      </c>
      <c r="J21" s="125" t="s">
        <v>574</v>
      </c>
      <c r="AA21" s="112"/>
    </row>
    <row r="22" spans="1:27" x14ac:dyDescent="0.2">
      <c r="A22" s="80" t="s">
        <v>735</v>
      </c>
      <c r="B22" s="80">
        <v>5</v>
      </c>
      <c r="C22" s="80">
        <v>1</v>
      </c>
      <c r="D22" s="80">
        <v>0</v>
      </c>
      <c r="E22" s="80">
        <v>0</v>
      </c>
      <c r="F22" s="115">
        <v>0</v>
      </c>
      <c r="G22" s="80">
        <v>0</v>
      </c>
      <c r="H22" s="80">
        <v>0</v>
      </c>
      <c r="I22" s="125">
        <v>0</v>
      </c>
      <c r="J22" s="125" t="s">
        <v>574</v>
      </c>
      <c r="AA22" s="112"/>
    </row>
    <row r="23" spans="1:27" x14ac:dyDescent="0.2">
      <c r="A23" s="80" t="s">
        <v>382</v>
      </c>
      <c r="B23" s="80">
        <v>1</v>
      </c>
      <c r="C23" s="80">
        <v>0</v>
      </c>
      <c r="D23" s="80">
        <v>0</v>
      </c>
      <c r="F23" s="115" t="s">
        <v>702</v>
      </c>
      <c r="G23" s="80">
        <v>0</v>
      </c>
      <c r="H23" s="80">
        <v>0</v>
      </c>
      <c r="I23" s="125">
        <v>0</v>
      </c>
      <c r="J23" s="125" t="s">
        <v>574</v>
      </c>
      <c r="AA23" s="112"/>
    </row>
    <row r="24" spans="1:27" x14ac:dyDescent="0.2">
      <c r="A24" s="80" t="s">
        <v>558</v>
      </c>
      <c r="B24" s="80">
        <v>1</v>
      </c>
      <c r="C24" s="80">
        <v>0</v>
      </c>
      <c r="D24" s="80">
        <v>0</v>
      </c>
      <c r="F24" s="115" t="s">
        <v>702</v>
      </c>
      <c r="G24" s="80">
        <v>0</v>
      </c>
      <c r="H24" s="80">
        <v>0</v>
      </c>
      <c r="I24" s="125">
        <v>0</v>
      </c>
      <c r="J24" s="125" t="s">
        <v>574</v>
      </c>
      <c r="AA24" s="112"/>
    </row>
    <row r="25" spans="1:27" x14ac:dyDescent="0.2">
      <c r="A25" s="80" t="s">
        <v>793</v>
      </c>
      <c r="B25" s="80">
        <v>1</v>
      </c>
      <c r="C25" s="80">
        <v>0</v>
      </c>
      <c r="D25" s="80">
        <v>0</v>
      </c>
      <c r="F25" s="115" t="s">
        <v>702</v>
      </c>
      <c r="G25" s="80">
        <v>0</v>
      </c>
      <c r="H25" s="80">
        <v>0</v>
      </c>
      <c r="I25" s="125">
        <v>0</v>
      </c>
      <c r="J25" s="125" t="s">
        <v>574</v>
      </c>
      <c r="AA25" s="112"/>
    </row>
    <row r="26" spans="1:27" x14ac:dyDescent="0.2">
      <c r="AA26" s="112"/>
    </row>
    <row r="27" spans="1:27" x14ac:dyDescent="0.2">
      <c r="A27" s="148" t="s">
        <v>620</v>
      </c>
      <c r="B27" s="148"/>
      <c r="C27" s="148"/>
      <c r="D27" s="148"/>
      <c r="E27" s="148"/>
      <c r="F27" s="148"/>
      <c r="G27" s="148"/>
      <c r="H27" s="148"/>
      <c r="I27" s="148"/>
      <c r="J27" s="98"/>
      <c r="AA27" s="112"/>
    </row>
    <row r="28" spans="1:27" x14ac:dyDescent="0.2">
      <c r="J28" s="98"/>
      <c r="AA28" s="112"/>
    </row>
    <row r="29" spans="1:27" x14ac:dyDescent="0.2">
      <c r="F29" s="85"/>
      <c r="AA29" s="112"/>
    </row>
    <row r="30" spans="1:27" x14ac:dyDescent="0.2">
      <c r="L30" s="98"/>
      <c r="M30" s="107"/>
      <c r="N30" s="98"/>
      <c r="O30" s="98"/>
      <c r="P30" s="98"/>
      <c r="Q30" s="116"/>
      <c r="R30" s="109"/>
      <c r="S30" s="131"/>
      <c r="T30" s="123"/>
      <c r="U30" s="124"/>
      <c r="AA30" s="112"/>
    </row>
    <row r="31" spans="1:27" x14ac:dyDescent="0.2">
      <c r="F31" s="115"/>
      <c r="I31" s="125"/>
      <c r="J31" s="125"/>
      <c r="L31" s="98"/>
      <c r="M31" s="107"/>
      <c r="N31" s="98"/>
      <c r="O31" s="98"/>
      <c r="P31" s="98"/>
      <c r="Q31" s="116"/>
      <c r="R31" s="109"/>
      <c r="S31" s="131"/>
      <c r="T31" s="123"/>
      <c r="U31" s="124"/>
      <c r="AA31" s="112"/>
    </row>
    <row r="32" spans="1:27" x14ac:dyDescent="0.2">
      <c r="F32" s="115"/>
      <c r="I32" s="125"/>
      <c r="J32" s="125"/>
      <c r="L32" s="98"/>
      <c r="M32" s="107"/>
      <c r="N32" s="98"/>
      <c r="O32" s="98"/>
      <c r="P32" s="98"/>
      <c r="Q32" s="116"/>
      <c r="R32" s="109"/>
      <c r="S32" s="131"/>
      <c r="T32" s="123"/>
      <c r="U32" s="124"/>
      <c r="AA32" s="112"/>
    </row>
    <row r="33" spans="6:27" x14ac:dyDescent="0.2">
      <c r="F33" s="115"/>
      <c r="I33" s="125"/>
      <c r="J33" s="125"/>
      <c r="L33" s="98"/>
      <c r="M33" s="107"/>
      <c r="N33" s="98"/>
      <c r="O33" s="98"/>
      <c r="P33" s="98"/>
      <c r="Q33" s="116"/>
      <c r="R33" s="109"/>
      <c r="S33" s="131"/>
      <c r="T33" s="123"/>
      <c r="U33" s="124"/>
      <c r="AA33" s="112"/>
    </row>
    <row r="34" spans="6:27" x14ac:dyDescent="0.2">
      <c r="F34" s="115"/>
      <c r="I34" s="125"/>
      <c r="J34" s="125"/>
      <c r="L34" s="98"/>
      <c r="M34" s="107"/>
      <c r="N34" s="98"/>
      <c r="O34" s="98"/>
      <c r="P34" s="98"/>
      <c r="Q34" s="116"/>
      <c r="R34" s="109"/>
      <c r="S34" s="131"/>
      <c r="T34" s="123"/>
      <c r="U34" s="124"/>
      <c r="AA34" s="112"/>
    </row>
    <row r="35" spans="6:27" x14ac:dyDescent="0.2">
      <c r="F35" s="115"/>
      <c r="I35" s="125"/>
      <c r="J35" s="125"/>
      <c r="L35" s="98"/>
      <c r="M35" s="107"/>
      <c r="N35" s="98"/>
      <c r="O35" s="98"/>
      <c r="P35" s="98"/>
      <c r="Q35" s="116"/>
      <c r="R35" s="109"/>
      <c r="S35" s="131"/>
      <c r="T35" s="123"/>
      <c r="U35" s="124"/>
      <c r="AA35" s="112"/>
    </row>
    <row r="36" spans="6:27" x14ac:dyDescent="0.2">
      <c r="F36" s="115"/>
      <c r="I36" s="125"/>
      <c r="J36" s="125"/>
      <c r="L36" s="98"/>
      <c r="M36" s="107"/>
      <c r="N36" s="98"/>
      <c r="O36" s="98"/>
      <c r="P36" s="98"/>
      <c r="Q36" s="116"/>
      <c r="R36" s="109"/>
      <c r="S36" s="131"/>
      <c r="T36" s="123"/>
      <c r="U36" s="124"/>
      <c r="AA36" s="112"/>
    </row>
    <row r="37" spans="6:27" x14ac:dyDescent="0.2">
      <c r="F37" s="115"/>
      <c r="I37" s="125"/>
      <c r="J37" s="125"/>
      <c r="L37" s="98"/>
      <c r="M37" s="107"/>
      <c r="N37" s="98"/>
      <c r="O37" s="98"/>
      <c r="P37" s="98"/>
      <c r="Q37" s="116"/>
      <c r="R37" s="109"/>
      <c r="S37" s="131"/>
      <c r="T37" s="123"/>
      <c r="U37" s="124"/>
      <c r="AA37" s="112"/>
    </row>
    <row r="38" spans="6:27" x14ac:dyDescent="0.2">
      <c r="F38" s="115"/>
      <c r="I38" s="125"/>
      <c r="J38" s="125"/>
      <c r="L38" s="98"/>
      <c r="M38" s="107"/>
      <c r="N38" s="98"/>
      <c r="O38" s="98"/>
      <c r="P38" s="98"/>
      <c r="Q38" s="116"/>
      <c r="R38" s="109"/>
      <c r="S38" s="131"/>
      <c r="T38" s="123"/>
      <c r="U38" s="124"/>
      <c r="AA38" s="112"/>
    </row>
    <row r="39" spans="6:27" x14ac:dyDescent="0.2">
      <c r="F39" s="115"/>
      <c r="I39" s="125"/>
      <c r="J39" s="125"/>
      <c r="L39" s="98"/>
      <c r="M39" s="107"/>
      <c r="N39" s="98"/>
      <c r="O39" s="98"/>
      <c r="P39" s="98"/>
      <c r="Q39" s="116"/>
      <c r="R39" s="109"/>
      <c r="S39" s="131"/>
      <c r="T39" s="123"/>
      <c r="U39" s="124"/>
      <c r="AA39" s="112"/>
    </row>
    <row r="40" spans="6:27" x14ac:dyDescent="0.2">
      <c r="F40" s="115"/>
      <c r="I40" s="125"/>
      <c r="J40" s="125"/>
      <c r="L40" s="98"/>
      <c r="M40" s="107"/>
      <c r="N40" s="98"/>
      <c r="O40" s="98"/>
      <c r="P40" s="98"/>
      <c r="Q40" s="116"/>
      <c r="R40" s="109"/>
      <c r="S40" s="131"/>
      <c r="T40" s="123"/>
      <c r="U40" s="124"/>
      <c r="AA40" s="112"/>
    </row>
    <row r="41" spans="6:27" x14ac:dyDescent="0.2">
      <c r="F41" s="115"/>
      <c r="I41" s="125"/>
      <c r="J41" s="125"/>
      <c r="L41" s="98"/>
      <c r="M41" s="107"/>
      <c r="N41" s="98"/>
      <c r="O41" s="98"/>
      <c r="P41" s="98"/>
      <c r="Q41" s="116"/>
      <c r="R41" s="109"/>
      <c r="S41" s="131"/>
      <c r="T41" s="123"/>
      <c r="U41" s="124"/>
      <c r="AA41" s="112"/>
    </row>
    <row r="42" spans="6:27" x14ac:dyDescent="0.2">
      <c r="F42" s="115"/>
      <c r="I42" s="125"/>
      <c r="J42" s="125"/>
      <c r="L42" s="98"/>
      <c r="M42" s="107"/>
      <c r="N42" s="98"/>
      <c r="O42" s="98"/>
      <c r="P42" s="98"/>
      <c r="Q42" s="116"/>
      <c r="R42" s="109"/>
      <c r="S42" s="131"/>
      <c r="T42" s="123"/>
      <c r="U42" s="124"/>
      <c r="AA42" s="112"/>
    </row>
    <row r="43" spans="6:27" x14ac:dyDescent="0.2">
      <c r="F43" s="115"/>
      <c r="I43" s="125"/>
      <c r="J43" s="125"/>
    </row>
    <row r="44" spans="6:27" x14ac:dyDescent="0.2">
      <c r="F44" s="115"/>
      <c r="I44" s="125"/>
      <c r="J44" s="125"/>
    </row>
    <row r="45" spans="6:27" x14ac:dyDescent="0.2">
      <c r="F45" s="115"/>
      <c r="I45" s="125"/>
      <c r="J45" s="125"/>
    </row>
    <row r="46" spans="6:27" x14ac:dyDescent="0.2">
      <c r="F46" s="115"/>
      <c r="I46" s="125"/>
      <c r="J46" s="125"/>
    </row>
    <row r="47" spans="6:27" x14ac:dyDescent="0.2">
      <c r="F47" s="115"/>
      <c r="I47" s="125"/>
      <c r="J47" s="125"/>
    </row>
    <row r="48" spans="6:27" x14ac:dyDescent="0.2">
      <c r="F48" s="115"/>
      <c r="I48" s="125"/>
      <c r="J48" s="125"/>
    </row>
    <row r="49" spans="6:10" x14ac:dyDescent="0.2">
      <c r="F49" s="115"/>
      <c r="I49" s="125"/>
      <c r="J49" s="125"/>
    </row>
    <row r="50" spans="6:10" x14ac:dyDescent="0.2">
      <c r="F50" s="115"/>
      <c r="I50" s="125"/>
      <c r="J50" s="125"/>
    </row>
    <row r="51" spans="6:10" x14ac:dyDescent="0.2">
      <c r="F51" s="115"/>
      <c r="I51" s="125"/>
      <c r="J51" s="125"/>
    </row>
    <row r="52" spans="6:10" x14ac:dyDescent="0.2">
      <c r="F52" s="115"/>
      <c r="I52" s="125"/>
      <c r="J52" s="125"/>
    </row>
  </sheetData>
  <mergeCells count="1">
    <mergeCell ref="A27:I27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6"/>
  <dimension ref="A1:AH60"/>
  <sheetViews>
    <sheetView workbookViewId="0"/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8" width="4" style="80" bestFit="1" customWidth="1"/>
    <col min="9" max="9" width="3" style="80" bestFit="1" customWidth="1"/>
    <col min="10" max="10" width="1.85546875" style="80" bestFit="1" customWidth="1"/>
    <col min="11" max="11" width="4.28515625" style="80" customWidth="1"/>
    <col min="12" max="12" width="13.8554687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42578125" style="80" bestFit="1" customWidth="1"/>
    <col min="18" max="18" width="3" style="80" customWidth="1"/>
    <col min="19" max="19" width="3.7109375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4.28515625" style="80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12.425781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806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80" t="s">
        <v>558</v>
      </c>
      <c r="B4" s="80">
        <v>12</v>
      </c>
      <c r="C4" s="80">
        <v>11</v>
      </c>
      <c r="D4" s="80">
        <v>4</v>
      </c>
      <c r="E4" s="80">
        <v>246</v>
      </c>
      <c r="F4" s="115">
        <v>35.142857142857146</v>
      </c>
      <c r="G4" s="80">
        <v>2</v>
      </c>
      <c r="H4" s="80">
        <v>0</v>
      </c>
      <c r="I4" s="125">
        <v>64</v>
      </c>
      <c r="J4" s="125" t="s">
        <v>701</v>
      </c>
      <c r="L4" s="80" t="s">
        <v>726</v>
      </c>
      <c r="M4" s="88">
        <v>22</v>
      </c>
      <c r="N4" s="80">
        <v>4</v>
      </c>
      <c r="O4" s="80">
        <v>86</v>
      </c>
      <c r="P4" s="80">
        <v>12</v>
      </c>
      <c r="Q4" s="115">
        <v>7.166666666666667</v>
      </c>
      <c r="R4" s="89">
        <v>4</v>
      </c>
      <c r="S4" s="125">
        <v>9</v>
      </c>
      <c r="T4" s="127">
        <v>11</v>
      </c>
      <c r="U4" s="128">
        <v>3.9090909090909092</v>
      </c>
      <c r="W4" s="80" t="s">
        <v>558</v>
      </c>
      <c r="X4" s="80">
        <v>10</v>
      </c>
      <c r="Z4" s="80">
        <v>1</v>
      </c>
      <c r="AA4" s="112">
        <v>11</v>
      </c>
      <c r="AC4" s="80">
        <v>12</v>
      </c>
      <c r="AD4" s="80">
        <v>1</v>
      </c>
      <c r="AE4" s="80">
        <v>4</v>
      </c>
      <c r="AF4" s="80">
        <v>1</v>
      </c>
    </row>
    <row r="5" spans="1:34" x14ac:dyDescent="0.2">
      <c r="A5" s="80" t="s">
        <v>810</v>
      </c>
      <c r="B5" s="80">
        <v>11</v>
      </c>
      <c r="C5" s="80">
        <v>10</v>
      </c>
      <c r="D5" s="80">
        <v>3</v>
      </c>
      <c r="E5" s="80">
        <v>209</v>
      </c>
      <c r="F5" s="115">
        <v>29.857142857142858</v>
      </c>
      <c r="G5" s="80">
        <v>1</v>
      </c>
      <c r="H5" s="80">
        <v>0</v>
      </c>
      <c r="I5" s="125">
        <v>56</v>
      </c>
      <c r="J5" s="125" t="s">
        <v>701</v>
      </c>
      <c r="L5" s="80" t="s">
        <v>544</v>
      </c>
      <c r="M5" s="88">
        <v>54</v>
      </c>
      <c r="N5" s="80">
        <v>11</v>
      </c>
      <c r="O5" s="80">
        <v>146</v>
      </c>
      <c r="P5" s="80">
        <v>10</v>
      </c>
      <c r="Q5" s="115">
        <v>14.6</v>
      </c>
      <c r="R5" s="89">
        <v>4</v>
      </c>
      <c r="S5" s="125">
        <v>9</v>
      </c>
      <c r="T5" s="127">
        <v>32.4</v>
      </c>
      <c r="U5" s="128">
        <v>2.7037037037037037</v>
      </c>
      <c r="W5" s="80" t="s">
        <v>778</v>
      </c>
      <c r="X5" s="80">
        <v>7</v>
      </c>
      <c r="AA5" s="112">
        <v>7</v>
      </c>
    </row>
    <row r="6" spans="1:34" x14ac:dyDescent="0.2">
      <c r="A6" s="80" t="s">
        <v>726</v>
      </c>
      <c r="B6" s="80">
        <v>6</v>
      </c>
      <c r="C6" s="80">
        <v>6</v>
      </c>
      <c r="D6" s="80">
        <v>0</v>
      </c>
      <c r="E6" s="80">
        <v>109</v>
      </c>
      <c r="F6" s="115">
        <v>18.166666666666668</v>
      </c>
      <c r="G6" s="80">
        <v>0</v>
      </c>
      <c r="H6" s="80">
        <v>0</v>
      </c>
      <c r="I6" s="125">
        <v>47</v>
      </c>
      <c r="J6" s="125" t="s">
        <v>574</v>
      </c>
      <c r="L6" s="80" t="s">
        <v>775</v>
      </c>
      <c r="M6" s="88">
        <v>148.33333333333331</v>
      </c>
      <c r="N6" s="80">
        <v>22</v>
      </c>
      <c r="O6" s="80">
        <v>495</v>
      </c>
      <c r="P6" s="80">
        <v>29</v>
      </c>
      <c r="Q6" s="115">
        <v>17.068965517241381</v>
      </c>
      <c r="R6" s="89">
        <v>6</v>
      </c>
      <c r="S6" s="125">
        <v>47</v>
      </c>
      <c r="T6" s="127">
        <v>30.68965517241379</v>
      </c>
      <c r="U6" s="128">
        <v>3.3370786516853936</v>
      </c>
      <c r="W6" s="80" t="s">
        <v>33</v>
      </c>
      <c r="X6" s="80">
        <v>6</v>
      </c>
      <c r="Y6" s="80">
        <v>1</v>
      </c>
      <c r="AA6" s="112">
        <v>7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381</v>
      </c>
      <c r="B7" s="80">
        <v>11</v>
      </c>
      <c r="C7" s="80">
        <v>11</v>
      </c>
      <c r="D7" s="80">
        <v>1</v>
      </c>
      <c r="E7" s="80">
        <v>164</v>
      </c>
      <c r="F7" s="115">
        <v>16.399999999999999</v>
      </c>
      <c r="G7" s="80">
        <v>0</v>
      </c>
      <c r="H7" s="80">
        <v>0</v>
      </c>
      <c r="I7" s="125">
        <v>31</v>
      </c>
      <c r="J7" s="125" t="s">
        <v>574</v>
      </c>
      <c r="L7" s="80" t="s">
        <v>33</v>
      </c>
      <c r="M7" s="88">
        <v>139</v>
      </c>
      <c r="N7" s="80">
        <v>27</v>
      </c>
      <c r="O7" s="80">
        <v>423</v>
      </c>
      <c r="P7" s="80">
        <v>23</v>
      </c>
      <c r="Q7" s="115">
        <v>18.391304347826086</v>
      </c>
      <c r="R7" s="89">
        <v>4</v>
      </c>
      <c r="S7" s="125">
        <v>32</v>
      </c>
      <c r="T7" s="127">
        <v>36.260869565217391</v>
      </c>
      <c r="U7" s="128">
        <v>3.0431654676258995</v>
      </c>
      <c r="W7" s="80" t="s">
        <v>804</v>
      </c>
      <c r="X7" s="80">
        <v>2</v>
      </c>
      <c r="Z7" s="80">
        <v>2</v>
      </c>
      <c r="AA7" s="112">
        <v>4</v>
      </c>
      <c r="AC7" s="92" t="s">
        <v>808</v>
      </c>
      <c r="AD7" s="80">
        <v>1744</v>
      </c>
      <c r="AE7" s="80">
        <v>236</v>
      </c>
      <c r="AF7" s="80">
        <v>1981</v>
      </c>
      <c r="AG7" s="80">
        <v>96</v>
      </c>
      <c r="AH7" s="88">
        <v>569</v>
      </c>
    </row>
    <row r="8" spans="1:34" x14ac:dyDescent="0.2">
      <c r="A8" s="80" t="s">
        <v>775</v>
      </c>
      <c r="B8" s="80">
        <v>14</v>
      </c>
      <c r="C8" s="80">
        <v>9</v>
      </c>
      <c r="D8" s="80">
        <v>2</v>
      </c>
      <c r="E8" s="80">
        <v>109</v>
      </c>
      <c r="F8" s="115">
        <v>15.571428571428571</v>
      </c>
      <c r="G8" s="80">
        <v>0</v>
      </c>
      <c r="H8" s="80">
        <v>0</v>
      </c>
      <c r="I8" s="125">
        <v>48</v>
      </c>
      <c r="J8" s="125" t="s">
        <v>574</v>
      </c>
      <c r="L8" s="101" t="s">
        <v>810</v>
      </c>
      <c r="M8" s="103">
        <v>87</v>
      </c>
      <c r="N8" s="101">
        <v>13</v>
      </c>
      <c r="O8" s="101">
        <v>313</v>
      </c>
      <c r="P8" s="101">
        <v>15</v>
      </c>
      <c r="Q8" s="117">
        <v>20.866666666666667</v>
      </c>
      <c r="R8" s="105">
        <v>4</v>
      </c>
      <c r="S8" s="126">
        <v>51</v>
      </c>
      <c r="T8" s="129">
        <v>34.799999999999997</v>
      </c>
      <c r="U8" s="130">
        <v>3.5977011494252875</v>
      </c>
      <c r="W8" s="80" t="s">
        <v>783</v>
      </c>
      <c r="X8" s="80">
        <v>4</v>
      </c>
      <c r="AA8" s="112">
        <v>4</v>
      </c>
      <c r="AC8" s="92" t="s">
        <v>809</v>
      </c>
      <c r="AD8" s="80">
        <v>2106</v>
      </c>
      <c r="AE8" s="80">
        <v>192</v>
      </c>
      <c r="AF8" s="80">
        <v>2299</v>
      </c>
      <c r="AG8" s="80">
        <v>126</v>
      </c>
      <c r="AH8" s="88">
        <v>644.33333333333337</v>
      </c>
    </row>
    <row r="9" spans="1:34" x14ac:dyDescent="0.2">
      <c r="A9" s="80" t="s">
        <v>749</v>
      </c>
      <c r="B9" s="80">
        <v>11</v>
      </c>
      <c r="C9" s="80">
        <v>11</v>
      </c>
      <c r="D9" s="80">
        <v>1</v>
      </c>
      <c r="E9" s="80">
        <v>143</v>
      </c>
      <c r="F9" s="115">
        <v>14.3</v>
      </c>
      <c r="G9" s="80">
        <v>1</v>
      </c>
      <c r="H9" s="80">
        <v>0</v>
      </c>
      <c r="I9" s="125">
        <v>56</v>
      </c>
      <c r="J9" s="125" t="s">
        <v>574</v>
      </c>
      <c r="L9" s="80" t="s">
        <v>43</v>
      </c>
      <c r="M9" s="88">
        <v>44</v>
      </c>
      <c r="N9" s="80">
        <v>11</v>
      </c>
      <c r="O9" s="80">
        <v>129</v>
      </c>
      <c r="P9" s="80">
        <v>9</v>
      </c>
      <c r="Q9" s="115">
        <v>14.333333333333334</v>
      </c>
      <c r="R9" s="89">
        <v>5</v>
      </c>
      <c r="S9" s="125">
        <v>60</v>
      </c>
      <c r="T9" s="127">
        <v>29.333333333333332</v>
      </c>
      <c r="U9" s="128">
        <v>2.9318181818181817</v>
      </c>
      <c r="W9" s="80" t="s">
        <v>810</v>
      </c>
      <c r="X9" s="80">
        <v>1</v>
      </c>
      <c r="Y9" s="80">
        <v>2</v>
      </c>
      <c r="AA9" s="112">
        <v>3</v>
      </c>
      <c r="AC9" s="92"/>
    </row>
    <row r="10" spans="1:34" x14ac:dyDescent="0.2">
      <c r="A10" s="80" t="s">
        <v>735</v>
      </c>
      <c r="B10" s="80">
        <v>9</v>
      </c>
      <c r="C10" s="80">
        <v>8</v>
      </c>
      <c r="D10" s="80">
        <v>1</v>
      </c>
      <c r="E10" s="80">
        <v>96</v>
      </c>
      <c r="F10" s="115">
        <v>13.714285714285714</v>
      </c>
      <c r="G10" s="80">
        <v>0</v>
      </c>
      <c r="H10" s="80">
        <v>0</v>
      </c>
      <c r="I10" s="125">
        <v>28</v>
      </c>
      <c r="J10" s="125" t="s">
        <v>574</v>
      </c>
      <c r="L10" s="80" t="s">
        <v>778</v>
      </c>
      <c r="M10" s="88">
        <v>53.333333333333329</v>
      </c>
      <c r="N10" s="80">
        <v>3</v>
      </c>
      <c r="O10" s="80">
        <v>248</v>
      </c>
      <c r="P10" s="80">
        <v>8</v>
      </c>
      <c r="Q10" s="115">
        <v>31</v>
      </c>
      <c r="R10" s="89">
        <v>3</v>
      </c>
      <c r="S10" s="125">
        <v>20</v>
      </c>
      <c r="T10" s="127">
        <v>40</v>
      </c>
      <c r="U10" s="128">
        <v>4.6500000000000004</v>
      </c>
      <c r="W10" s="80" t="s">
        <v>381</v>
      </c>
      <c r="X10" s="80">
        <v>3</v>
      </c>
      <c r="AA10" s="112">
        <v>3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783</v>
      </c>
      <c r="B11" s="80">
        <v>8</v>
      </c>
      <c r="C11" s="80">
        <v>7</v>
      </c>
      <c r="D11" s="80">
        <v>1</v>
      </c>
      <c r="E11" s="80">
        <v>78</v>
      </c>
      <c r="F11" s="115">
        <v>13</v>
      </c>
      <c r="G11" s="80">
        <v>0</v>
      </c>
      <c r="H11" s="80">
        <v>0</v>
      </c>
      <c r="I11" s="125">
        <v>20</v>
      </c>
      <c r="J11" s="125" t="s">
        <v>574</v>
      </c>
      <c r="L11" s="80" t="s">
        <v>781</v>
      </c>
      <c r="M11" s="88">
        <v>48</v>
      </c>
      <c r="N11" s="80">
        <v>12</v>
      </c>
      <c r="O11" s="80">
        <v>121</v>
      </c>
      <c r="P11" s="80">
        <v>5</v>
      </c>
      <c r="Q11" s="115">
        <v>24.2</v>
      </c>
      <c r="R11" s="89">
        <v>3</v>
      </c>
      <c r="S11" s="125">
        <v>23</v>
      </c>
      <c r="T11" s="127">
        <v>57.6</v>
      </c>
      <c r="U11" s="128">
        <v>2.5208333333333335</v>
      </c>
      <c r="W11" s="80" t="s">
        <v>726</v>
      </c>
      <c r="X11" s="80">
        <v>3</v>
      </c>
      <c r="AA11" s="112">
        <v>3</v>
      </c>
      <c r="AC11" s="92" t="s">
        <v>808</v>
      </c>
      <c r="AD11" s="84">
        <v>3.4815465729349735</v>
      </c>
      <c r="AF11" s="84">
        <v>20.635416666666668</v>
      </c>
      <c r="AH11" s="91">
        <v>5.927083333333333</v>
      </c>
    </row>
    <row r="12" spans="1:34" x14ac:dyDescent="0.2">
      <c r="A12" s="80" t="s">
        <v>33</v>
      </c>
      <c r="B12" s="80">
        <v>13</v>
      </c>
      <c r="C12" s="80">
        <v>7</v>
      </c>
      <c r="D12" s="80">
        <v>1</v>
      </c>
      <c r="E12" s="80">
        <v>69</v>
      </c>
      <c r="F12" s="115">
        <v>11.5</v>
      </c>
      <c r="G12" s="80">
        <v>0</v>
      </c>
      <c r="H12" s="80">
        <v>0</v>
      </c>
      <c r="I12" s="125">
        <v>17</v>
      </c>
      <c r="J12" s="125" t="s">
        <v>701</v>
      </c>
      <c r="L12" s="80" t="s">
        <v>382</v>
      </c>
      <c r="M12" s="88">
        <v>15.666666666666668</v>
      </c>
      <c r="O12" s="80">
        <v>91</v>
      </c>
      <c r="P12" s="80">
        <v>5</v>
      </c>
      <c r="Q12" s="115">
        <v>18.2</v>
      </c>
      <c r="R12" s="89">
        <v>3</v>
      </c>
      <c r="S12" s="125">
        <v>25</v>
      </c>
      <c r="T12" s="127">
        <v>18.8</v>
      </c>
      <c r="U12" s="128">
        <v>5.8085106382978715</v>
      </c>
      <c r="W12" s="80" t="s">
        <v>775</v>
      </c>
      <c r="X12" s="80">
        <v>3</v>
      </c>
      <c r="AA12" s="112">
        <v>3</v>
      </c>
      <c r="AC12" s="92" t="s">
        <v>809</v>
      </c>
      <c r="AD12" s="80">
        <v>3.5680289705121568</v>
      </c>
      <c r="AF12" s="84">
        <v>18.246031746031747</v>
      </c>
      <c r="AH12" s="91">
        <v>5.1137566137566139</v>
      </c>
    </row>
    <row r="13" spans="1:34" x14ac:dyDescent="0.2">
      <c r="A13" s="101" t="s">
        <v>544</v>
      </c>
      <c r="B13" s="101">
        <v>6</v>
      </c>
      <c r="C13" s="101">
        <v>5</v>
      </c>
      <c r="D13" s="101">
        <v>0</v>
      </c>
      <c r="E13" s="101">
        <v>42</v>
      </c>
      <c r="F13" s="117">
        <v>8.4</v>
      </c>
      <c r="G13" s="101">
        <v>0</v>
      </c>
      <c r="H13" s="101">
        <v>0</v>
      </c>
      <c r="I13" s="126">
        <v>27</v>
      </c>
      <c r="J13" s="126" t="s">
        <v>574</v>
      </c>
      <c r="L13" s="80" t="s">
        <v>811</v>
      </c>
      <c r="M13" s="88">
        <v>12</v>
      </c>
      <c r="N13" s="80">
        <v>2</v>
      </c>
      <c r="O13" s="80">
        <v>65</v>
      </c>
      <c r="P13" s="80">
        <v>2</v>
      </c>
      <c r="Q13" s="115">
        <v>32.5</v>
      </c>
      <c r="R13" s="89">
        <v>2</v>
      </c>
      <c r="S13" s="125">
        <v>16</v>
      </c>
      <c r="T13" s="127">
        <v>36</v>
      </c>
      <c r="U13" s="128">
        <v>5.416666666666667</v>
      </c>
      <c r="W13" s="80" t="s">
        <v>749</v>
      </c>
      <c r="X13" s="80">
        <v>3</v>
      </c>
      <c r="AA13" s="112">
        <v>3</v>
      </c>
    </row>
    <row r="14" spans="1:34" x14ac:dyDescent="0.2">
      <c r="A14" s="80" t="s">
        <v>43</v>
      </c>
      <c r="B14" s="80">
        <v>3</v>
      </c>
      <c r="C14" s="80">
        <v>3</v>
      </c>
      <c r="D14" s="80">
        <v>1</v>
      </c>
      <c r="E14" s="80">
        <v>120</v>
      </c>
      <c r="F14" s="115">
        <v>60</v>
      </c>
      <c r="G14" s="80">
        <v>2</v>
      </c>
      <c r="H14" s="80">
        <v>0</v>
      </c>
      <c r="I14" s="125">
        <v>65</v>
      </c>
      <c r="J14" s="125" t="s">
        <v>701</v>
      </c>
      <c r="L14" s="80" t="s">
        <v>782</v>
      </c>
      <c r="M14" s="88">
        <v>6</v>
      </c>
      <c r="N14" s="80">
        <v>1</v>
      </c>
      <c r="O14" s="80">
        <v>20</v>
      </c>
      <c r="P14" s="80">
        <v>1</v>
      </c>
      <c r="Q14" s="115">
        <v>20</v>
      </c>
      <c r="R14" s="89">
        <v>1</v>
      </c>
      <c r="S14" s="125">
        <v>11</v>
      </c>
      <c r="T14" s="127">
        <v>36</v>
      </c>
      <c r="U14" s="128">
        <v>3.3333333333333335</v>
      </c>
      <c r="W14" s="80" t="s">
        <v>544</v>
      </c>
      <c r="X14" s="80">
        <v>2</v>
      </c>
      <c r="AA14" s="112">
        <v>2</v>
      </c>
    </row>
    <row r="15" spans="1:34" x14ac:dyDescent="0.2">
      <c r="A15" s="80" t="s">
        <v>811</v>
      </c>
      <c r="B15" s="80">
        <v>5</v>
      </c>
      <c r="C15" s="80">
        <v>4</v>
      </c>
      <c r="D15" s="80">
        <v>2</v>
      </c>
      <c r="E15" s="80">
        <v>69</v>
      </c>
      <c r="F15" s="115">
        <v>34.5</v>
      </c>
      <c r="G15" s="80">
        <v>0</v>
      </c>
      <c r="H15" s="80">
        <v>0</v>
      </c>
      <c r="I15" s="125">
        <v>28</v>
      </c>
      <c r="J15" s="125" t="s">
        <v>701</v>
      </c>
      <c r="L15" s="80" t="s">
        <v>735</v>
      </c>
      <c r="M15" s="88">
        <v>5</v>
      </c>
      <c r="O15" s="80">
        <v>29</v>
      </c>
      <c r="P15" s="80">
        <v>1</v>
      </c>
      <c r="Q15" s="115">
        <v>29</v>
      </c>
      <c r="R15" s="89">
        <v>1</v>
      </c>
      <c r="S15" s="125">
        <v>29</v>
      </c>
      <c r="T15" s="127">
        <v>30</v>
      </c>
      <c r="U15" s="128">
        <v>5.8</v>
      </c>
      <c r="W15" s="80" t="s">
        <v>812</v>
      </c>
      <c r="X15" s="80">
        <v>2</v>
      </c>
      <c r="AA15" s="112">
        <v>2</v>
      </c>
    </row>
    <row r="16" spans="1:34" x14ac:dyDescent="0.2">
      <c r="A16" s="80" t="s">
        <v>804</v>
      </c>
      <c r="B16" s="80">
        <v>2</v>
      </c>
      <c r="C16" s="80">
        <v>2</v>
      </c>
      <c r="D16" s="80">
        <v>0</v>
      </c>
      <c r="E16" s="80">
        <v>64</v>
      </c>
      <c r="F16" s="115">
        <v>32</v>
      </c>
      <c r="G16" s="80">
        <v>1</v>
      </c>
      <c r="H16" s="80">
        <v>0</v>
      </c>
      <c r="I16" s="125">
        <v>50</v>
      </c>
      <c r="J16" s="125" t="s">
        <v>574</v>
      </c>
      <c r="L16" s="80" t="s">
        <v>91</v>
      </c>
      <c r="M16" s="88">
        <v>1</v>
      </c>
      <c r="O16" s="80">
        <v>2</v>
      </c>
      <c r="Q16" s="115" t="s">
        <v>574</v>
      </c>
      <c r="R16" s="89">
        <v>0</v>
      </c>
      <c r="S16" s="125">
        <v>2</v>
      </c>
      <c r="T16" s="127" t="s">
        <v>574</v>
      </c>
      <c r="U16" s="128">
        <v>2</v>
      </c>
      <c r="W16" s="80" t="s">
        <v>542</v>
      </c>
      <c r="X16" s="80">
        <v>2</v>
      </c>
      <c r="AA16" s="112">
        <v>2</v>
      </c>
    </row>
    <row r="17" spans="1:27" x14ac:dyDescent="0.2">
      <c r="A17" s="80" t="s">
        <v>382</v>
      </c>
      <c r="B17" s="80">
        <v>4</v>
      </c>
      <c r="C17" s="80">
        <v>3</v>
      </c>
      <c r="D17" s="80">
        <v>1</v>
      </c>
      <c r="E17" s="80">
        <v>61</v>
      </c>
      <c r="F17" s="115">
        <v>30.5</v>
      </c>
      <c r="G17" s="80">
        <v>0</v>
      </c>
      <c r="H17" s="80">
        <v>0</v>
      </c>
      <c r="I17" s="125">
        <v>34</v>
      </c>
      <c r="J17" s="125" t="s">
        <v>701</v>
      </c>
      <c r="L17" s="80" t="s">
        <v>542</v>
      </c>
      <c r="M17" s="88">
        <v>10</v>
      </c>
      <c r="N17" s="80">
        <v>3</v>
      </c>
      <c r="O17" s="80">
        <v>31</v>
      </c>
      <c r="Q17" s="115" t="s">
        <v>574</v>
      </c>
      <c r="R17" s="89">
        <v>0</v>
      </c>
      <c r="S17" s="125">
        <v>31</v>
      </c>
      <c r="T17" s="127" t="s">
        <v>574</v>
      </c>
      <c r="U17" s="128">
        <v>3.1</v>
      </c>
      <c r="W17" s="80" t="s">
        <v>761</v>
      </c>
      <c r="X17" s="80">
        <v>2</v>
      </c>
      <c r="AA17" s="112">
        <v>2</v>
      </c>
    </row>
    <row r="18" spans="1:27" x14ac:dyDescent="0.2">
      <c r="A18" s="80" t="s">
        <v>91</v>
      </c>
      <c r="B18" s="80">
        <v>1</v>
      </c>
      <c r="C18" s="80">
        <v>1</v>
      </c>
      <c r="D18" s="80">
        <v>0</v>
      </c>
      <c r="E18" s="80">
        <v>44</v>
      </c>
      <c r="F18" s="115">
        <v>44</v>
      </c>
      <c r="G18" s="80">
        <v>0</v>
      </c>
      <c r="H18" s="80">
        <v>0</v>
      </c>
      <c r="I18" s="125">
        <v>44</v>
      </c>
      <c r="J18" s="125" t="s">
        <v>574</v>
      </c>
      <c r="L18" s="80" t="s">
        <v>797</v>
      </c>
      <c r="M18" s="88">
        <v>2</v>
      </c>
      <c r="O18" s="80">
        <v>16</v>
      </c>
      <c r="Q18" s="115" t="s">
        <v>574</v>
      </c>
      <c r="R18" s="89">
        <v>0</v>
      </c>
      <c r="S18" s="125">
        <v>16</v>
      </c>
      <c r="T18" s="127" t="s">
        <v>574</v>
      </c>
      <c r="U18" s="128">
        <v>8</v>
      </c>
      <c r="W18" s="80" t="s">
        <v>796</v>
      </c>
      <c r="X18" s="80">
        <v>1</v>
      </c>
      <c r="Z18" s="80">
        <v>1</v>
      </c>
      <c r="AA18" s="112">
        <v>2</v>
      </c>
    </row>
    <row r="19" spans="1:27" x14ac:dyDescent="0.2">
      <c r="A19" s="80" t="s">
        <v>796</v>
      </c>
      <c r="B19" s="80">
        <v>3</v>
      </c>
      <c r="C19" s="80">
        <v>3</v>
      </c>
      <c r="D19" s="80">
        <v>1</v>
      </c>
      <c r="E19" s="80">
        <v>25</v>
      </c>
      <c r="F19" s="115">
        <v>12.5</v>
      </c>
      <c r="G19" s="80">
        <v>0</v>
      </c>
      <c r="H19" s="80">
        <v>0</v>
      </c>
      <c r="I19" s="125">
        <v>19</v>
      </c>
      <c r="J19" s="125" t="s">
        <v>574</v>
      </c>
      <c r="M19" s="107"/>
      <c r="N19" s="98"/>
      <c r="O19" s="98"/>
      <c r="P19" s="98"/>
      <c r="Q19" s="116"/>
      <c r="R19" s="121"/>
      <c r="S19" s="98"/>
      <c r="T19" s="110"/>
      <c r="U19" s="108"/>
      <c r="W19" s="80" t="s">
        <v>382</v>
      </c>
      <c r="X19" s="80">
        <v>1</v>
      </c>
      <c r="AA19" s="112">
        <v>1</v>
      </c>
    </row>
    <row r="20" spans="1:27" x14ac:dyDescent="0.2">
      <c r="A20" s="80" t="s">
        <v>542</v>
      </c>
      <c r="B20" s="80">
        <v>1</v>
      </c>
      <c r="C20" s="80">
        <v>1</v>
      </c>
      <c r="D20" s="80">
        <v>0</v>
      </c>
      <c r="E20" s="80">
        <v>21</v>
      </c>
      <c r="F20" s="115">
        <v>21</v>
      </c>
      <c r="G20" s="80">
        <v>0</v>
      </c>
      <c r="H20" s="80">
        <v>0</v>
      </c>
      <c r="I20" s="125">
        <v>21</v>
      </c>
      <c r="J20" s="125" t="s">
        <v>574</v>
      </c>
      <c r="L20" s="93" t="s">
        <v>62</v>
      </c>
      <c r="M20" s="107"/>
      <c r="N20" s="98"/>
      <c r="O20" s="98"/>
      <c r="P20" s="98"/>
      <c r="Q20" s="116"/>
      <c r="R20" s="121"/>
      <c r="S20" s="98"/>
      <c r="T20" s="110"/>
      <c r="U20" s="108"/>
      <c r="W20" s="80" t="s">
        <v>735</v>
      </c>
      <c r="X20" s="80">
        <v>1</v>
      </c>
      <c r="AA20" s="112">
        <v>1</v>
      </c>
    </row>
    <row r="21" spans="1:27" x14ac:dyDescent="0.2">
      <c r="A21" s="80" t="s">
        <v>778</v>
      </c>
      <c r="B21" s="80">
        <v>13</v>
      </c>
      <c r="C21" s="80">
        <v>6</v>
      </c>
      <c r="D21" s="80">
        <v>2</v>
      </c>
      <c r="E21" s="80">
        <v>21</v>
      </c>
      <c r="F21" s="115">
        <v>5.25</v>
      </c>
      <c r="G21" s="80">
        <v>0</v>
      </c>
      <c r="H21" s="80">
        <v>0</v>
      </c>
      <c r="I21" s="125">
        <v>16</v>
      </c>
      <c r="J21" s="125" t="s">
        <v>574</v>
      </c>
      <c r="M21" s="107"/>
      <c r="N21" s="98"/>
      <c r="O21" s="98"/>
      <c r="P21" s="98"/>
      <c r="Q21" s="116"/>
      <c r="R21" s="121"/>
      <c r="S21" s="98"/>
      <c r="T21" s="110"/>
      <c r="U21" s="108"/>
      <c r="W21" s="80" t="s">
        <v>782</v>
      </c>
      <c r="X21" s="80">
        <v>1</v>
      </c>
      <c r="AA21" s="112">
        <v>1</v>
      </c>
    </row>
    <row r="22" spans="1:27" x14ac:dyDescent="0.2">
      <c r="A22" s="80" t="s">
        <v>793</v>
      </c>
      <c r="B22" s="80">
        <v>4</v>
      </c>
      <c r="C22" s="80">
        <v>2</v>
      </c>
      <c r="D22" s="80">
        <v>0</v>
      </c>
      <c r="E22" s="80">
        <v>21</v>
      </c>
      <c r="F22" s="115">
        <v>10.5</v>
      </c>
      <c r="G22" s="80">
        <v>0</v>
      </c>
      <c r="H22" s="80">
        <v>0</v>
      </c>
      <c r="I22" s="125">
        <v>21</v>
      </c>
      <c r="J22" s="125" t="s">
        <v>574</v>
      </c>
      <c r="W22" s="80" t="s">
        <v>793</v>
      </c>
      <c r="Y22" s="80">
        <v>1</v>
      </c>
      <c r="AA22" s="112">
        <v>1</v>
      </c>
    </row>
    <row r="23" spans="1:27" x14ac:dyDescent="0.2">
      <c r="A23" s="80" t="s">
        <v>797</v>
      </c>
      <c r="B23" s="80">
        <v>1</v>
      </c>
      <c r="C23" s="80">
        <v>1</v>
      </c>
      <c r="D23" s="80">
        <v>1</v>
      </c>
      <c r="E23" s="80">
        <v>11</v>
      </c>
      <c r="F23" s="115" t="s">
        <v>702</v>
      </c>
      <c r="G23" s="80">
        <v>0</v>
      </c>
      <c r="H23" s="80">
        <v>0</v>
      </c>
      <c r="I23" s="125">
        <v>11</v>
      </c>
      <c r="J23" s="125" t="s">
        <v>701</v>
      </c>
      <c r="W23" s="80" t="s">
        <v>43</v>
      </c>
      <c r="X23" s="80">
        <v>1</v>
      </c>
      <c r="AA23" s="112">
        <v>1</v>
      </c>
    </row>
    <row r="24" spans="1:27" x14ac:dyDescent="0.2">
      <c r="A24" s="80" t="s">
        <v>782</v>
      </c>
      <c r="B24" s="80">
        <v>4</v>
      </c>
      <c r="C24" s="80">
        <v>2</v>
      </c>
      <c r="D24" s="80">
        <v>0</v>
      </c>
      <c r="E24" s="80">
        <v>7</v>
      </c>
      <c r="F24" s="115">
        <v>3.5</v>
      </c>
      <c r="G24" s="80">
        <v>0</v>
      </c>
      <c r="H24" s="80">
        <v>0</v>
      </c>
      <c r="I24" s="125">
        <v>6</v>
      </c>
      <c r="J24" s="125" t="s">
        <v>574</v>
      </c>
      <c r="AA24" s="112"/>
    </row>
    <row r="25" spans="1:27" x14ac:dyDescent="0.2">
      <c r="A25" s="80" t="s">
        <v>761</v>
      </c>
      <c r="B25" s="80">
        <v>1</v>
      </c>
      <c r="C25" s="80">
        <v>1</v>
      </c>
      <c r="D25" s="80">
        <v>0</v>
      </c>
      <c r="E25" s="80">
        <v>7</v>
      </c>
      <c r="F25" s="115">
        <v>7</v>
      </c>
      <c r="G25" s="80">
        <v>0</v>
      </c>
      <c r="H25" s="80">
        <v>0</v>
      </c>
      <c r="I25" s="125">
        <v>7</v>
      </c>
      <c r="J25" s="125" t="s">
        <v>574</v>
      </c>
      <c r="AA25" s="112"/>
    </row>
    <row r="26" spans="1:27" x14ac:dyDescent="0.2">
      <c r="A26" s="80" t="s">
        <v>812</v>
      </c>
      <c r="B26" s="80">
        <v>3</v>
      </c>
      <c r="C26" s="80">
        <v>2</v>
      </c>
      <c r="D26" s="80">
        <v>1</v>
      </c>
      <c r="E26" s="80">
        <v>6</v>
      </c>
      <c r="F26" s="115">
        <v>6</v>
      </c>
      <c r="G26" s="80">
        <v>0</v>
      </c>
      <c r="H26" s="80">
        <v>0</v>
      </c>
      <c r="I26" s="125">
        <v>6</v>
      </c>
      <c r="J26" s="125" t="s">
        <v>701</v>
      </c>
      <c r="AA26" s="112"/>
    </row>
    <row r="27" spans="1:27" x14ac:dyDescent="0.2">
      <c r="A27" s="80" t="s">
        <v>781</v>
      </c>
      <c r="B27" s="80">
        <v>5</v>
      </c>
      <c r="C27" s="80">
        <v>2</v>
      </c>
      <c r="D27" s="80">
        <v>0</v>
      </c>
      <c r="E27" s="80">
        <v>3</v>
      </c>
      <c r="F27" s="115">
        <v>1.5</v>
      </c>
      <c r="G27" s="80">
        <v>0</v>
      </c>
      <c r="H27" s="80">
        <v>0</v>
      </c>
      <c r="I27" s="125">
        <v>2</v>
      </c>
      <c r="J27" s="125" t="s">
        <v>574</v>
      </c>
      <c r="AA27" s="112"/>
    </row>
    <row r="28" spans="1:27" x14ac:dyDescent="0.2">
      <c r="A28" s="80" t="s">
        <v>565</v>
      </c>
      <c r="B28" s="80">
        <v>2</v>
      </c>
      <c r="C28" s="80">
        <v>1</v>
      </c>
      <c r="D28" s="80">
        <v>0</v>
      </c>
      <c r="E28" s="80">
        <v>0</v>
      </c>
      <c r="F28" s="115">
        <v>0</v>
      </c>
      <c r="G28" s="80">
        <v>0</v>
      </c>
      <c r="H28" s="80">
        <v>0</v>
      </c>
      <c r="I28" s="125">
        <v>0</v>
      </c>
      <c r="J28" s="125" t="s">
        <v>574</v>
      </c>
      <c r="AA28" s="112"/>
    </row>
    <row r="30" spans="1:27" x14ac:dyDescent="0.2">
      <c r="A30" s="148" t="s">
        <v>620</v>
      </c>
      <c r="B30" s="148"/>
      <c r="C30" s="148"/>
      <c r="D30" s="148"/>
      <c r="E30" s="148"/>
      <c r="F30" s="148"/>
      <c r="G30" s="148"/>
      <c r="H30" s="148"/>
      <c r="I30" s="148"/>
    </row>
    <row r="36" spans="6:27" x14ac:dyDescent="0.2">
      <c r="F36" s="115"/>
      <c r="I36" s="125"/>
      <c r="J36" s="125"/>
      <c r="M36" s="88"/>
      <c r="Q36" s="115"/>
      <c r="R36" s="89"/>
      <c r="S36" s="125"/>
      <c r="T36" s="127"/>
      <c r="U36" s="128"/>
      <c r="AA36" s="112"/>
    </row>
    <row r="37" spans="6:27" x14ac:dyDescent="0.2">
      <c r="F37" s="115"/>
      <c r="I37" s="125"/>
      <c r="J37" s="125"/>
      <c r="M37" s="88"/>
      <c r="Q37" s="115"/>
      <c r="R37" s="89"/>
      <c r="S37" s="125"/>
      <c r="T37" s="127"/>
      <c r="U37" s="128"/>
      <c r="AA37" s="112"/>
    </row>
    <row r="38" spans="6:27" x14ac:dyDescent="0.2">
      <c r="F38" s="115"/>
      <c r="I38" s="125"/>
      <c r="J38" s="125"/>
      <c r="M38" s="88"/>
      <c r="Q38" s="115"/>
      <c r="R38" s="89"/>
      <c r="S38" s="125"/>
      <c r="T38" s="127"/>
      <c r="U38" s="128"/>
      <c r="AA38" s="112"/>
    </row>
    <row r="39" spans="6:27" x14ac:dyDescent="0.2">
      <c r="F39" s="115"/>
      <c r="I39" s="125"/>
      <c r="J39" s="125"/>
      <c r="M39" s="88"/>
      <c r="Q39" s="115"/>
      <c r="R39" s="89"/>
      <c r="S39" s="125"/>
      <c r="T39" s="127"/>
      <c r="U39" s="128"/>
      <c r="AA39" s="112"/>
    </row>
    <row r="40" spans="6:27" x14ac:dyDescent="0.2">
      <c r="F40" s="115"/>
      <c r="I40" s="125"/>
      <c r="J40" s="125"/>
      <c r="M40" s="88"/>
      <c r="Q40" s="115"/>
      <c r="R40" s="89"/>
      <c r="S40" s="125"/>
      <c r="T40" s="127"/>
      <c r="U40" s="128"/>
      <c r="AA40" s="112"/>
    </row>
    <row r="41" spans="6:27" x14ac:dyDescent="0.2">
      <c r="F41" s="115"/>
      <c r="I41" s="125"/>
      <c r="J41" s="125"/>
      <c r="M41" s="88"/>
      <c r="Q41" s="115"/>
      <c r="R41" s="89"/>
      <c r="S41" s="125"/>
      <c r="T41" s="127"/>
      <c r="U41" s="128"/>
      <c r="AA41" s="112"/>
    </row>
    <row r="42" spans="6:27" x14ac:dyDescent="0.2">
      <c r="F42" s="115"/>
      <c r="I42" s="125"/>
      <c r="J42" s="125"/>
      <c r="M42" s="88"/>
      <c r="Q42" s="115"/>
      <c r="R42" s="89"/>
      <c r="S42" s="125"/>
      <c r="T42" s="127"/>
      <c r="U42" s="128"/>
      <c r="AA42" s="112"/>
    </row>
    <row r="43" spans="6:27" x14ac:dyDescent="0.2">
      <c r="F43" s="115"/>
      <c r="I43" s="125"/>
      <c r="J43" s="125"/>
      <c r="M43" s="88"/>
      <c r="Q43" s="115"/>
      <c r="R43" s="89"/>
      <c r="S43" s="125"/>
      <c r="T43" s="127"/>
      <c r="U43" s="128"/>
      <c r="AA43" s="112"/>
    </row>
    <row r="44" spans="6:27" x14ac:dyDescent="0.2">
      <c r="F44" s="115"/>
      <c r="I44" s="125"/>
      <c r="J44" s="125"/>
      <c r="M44" s="88"/>
      <c r="Q44" s="115"/>
      <c r="R44" s="89"/>
      <c r="S44" s="125"/>
      <c r="T44" s="127"/>
      <c r="U44" s="128"/>
      <c r="AA44" s="112"/>
    </row>
    <row r="45" spans="6:27" x14ac:dyDescent="0.2">
      <c r="F45" s="115"/>
      <c r="I45" s="125"/>
      <c r="J45" s="125"/>
      <c r="M45" s="88"/>
      <c r="Q45" s="115"/>
      <c r="R45" s="89"/>
      <c r="S45" s="125"/>
      <c r="T45" s="127"/>
      <c r="U45" s="128"/>
      <c r="AA45" s="112"/>
    </row>
    <row r="46" spans="6:27" x14ac:dyDescent="0.2">
      <c r="F46" s="115"/>
      <c r="I46" s="125"/>
      <c r="J46" s="125"/>
      <c r="M46" s="88"/>
      <c r="Q46" s="115"/>
      <c r="R46" s="89"/>
      <c r="S46" s="125"/>
      <c r="T46" s="127"/>
      <c r="U46" s="128"/>
      <c r="AA46" s="112"/>
    </row>
    <row r="47" spans="6:27" x14ac:dyDescent="0.2">
      <c r="F47" s="115"/>
      <c r="I47" s="125"/>
      <c r="J47" s="125"/>
      <c r="M47" s="88"/>
      <c r="Q47" s="115"/>
      <c r="R47" s="89"/>
      <c r="S47" s="125"/>
      <c r="T47" s="127"/>
      <c r="U47" s="128"/>
      <c r="AA47" s="112"/>
    </row>
    <row r="48" spans="6:27" x14ac:dyDescent="0.2">
      <c r="F48" s="115"/>
      <c r="I48" s="125"/>
      <c r="J48" s="125"/>
      <c r="M48" s="88"/>
      <c r="Q48" s="115"/>
      <c r="R48" s="89"/>
      <c r="S48" s="125"/>
      <c r="T48" s="127"/>
      <c r="U48" s="128"/>
      <c r="AA48" s="112"/>
    </row>
    <row r="49" spans="6:27" x14ac:dyDescent="0.2">
      <c r="F49" s="115"/>
      <c r="I49" s="125"/>
      <c r="J49" s="125"/>
      <c r="M49" s="88"/>
      <c r="Q49" s="115"/>
      <c r="R49" s="89"/>
      <c r="S49" s="125"/>
      <c r="T49" s="127"/>
      <c r="U49" s="128"/>
      <c r="AA49" s="112"/>
    </row>
    <row r="50" spans="6:27" x14ac:dyDescent="0.2">
      <c r="F50" s="115"/>
      <c r="I50" s="125"/>
      <c r="J50" s="125"/>
      <c r="M50" s="88"/>
      <c r="Q50" s="115"/>
      <c r="R50" s="89"/>
      <c r="S50" s="125"/>
      <c r="T50" s="127"/>
      <c r="U50" s="128"/>
      <c r="AA50" s="112"/>
    </row>
    <row r="51" spans="6:27" x14ac:dyDescent="0.2">
      <c r="F51" s="115"/>
      <c r="I51" s="125"/>
      <c r="J51" s="125"/>
      <c r="AA51" s="112"/>
    </row>
    <row r="52" spans="6:27" x14ac:dyDescent="0.2">
      <c r="F52" s="115"/>
      <c r="I52" s="125"/>
      <c r="J52" s="125"/>
      <c r="AA52" s="112"/>
    </row>
    <row r="53" spans="6:27" x14ac:dyDescent="0.2">
      <c r="F53" s="115"/>
      <c r="I53" s="125"/>
      <c r="J53" s="125"/>
      <c r="AA53" s="112"/>
    </row>
    <row r="54" spans="6:27" x14ac:dyDescent="0.2">
      <c r="F54" s="115"/>
      <c r="I54" s="125"/>
      <c r="J54" s="125"/>
      <c r="AA54" s="112"/>
    </row>
    <row r="55" spans="6:27" x14ac:dyDescent="0.2">
      <c r="F55" s="115"/>
      <c r="I55" s="125"/>
      <c r="J55" s="125"/>
      <c r="AA55" s="112"/>
    </row>
    <row r="56" spans="6:27" x14ac:dyDescent="0.2">
      <c r="F56" s="115"/>
      <c r="I56" s="125"/>
      <c r="J56" s="125"/>
      <c r="AA56" s="112"/>
    </row>
    <row r="57" spans="6:27" x14ac:dyDescent="0.2">
      <c r="F57" s="115"/>
      <c r="I57" s="125"/>
      <c r="J57" s="125"/>
      <c r="AA57" s="112"/>
    </row>
    <row r="58" spans="6:27" x14ac:dyDescent="0.2">
      <c r="F58" s="115"/>
      <c r="I58" s="125"/>
      <c r="J58" s="125"/>
      <c r="AA58" s="112"/>
    </row>
    <row r="59" spans="6:27" x14ac:dyDescent="0.2">
      <c r="F59" s="115"/>
      <c r="I59" s="125"/>
      <c r="J59" s="125"/>
      <c r="AA59" s="112"/>
    </row>
    <row r="60" spans="6:27" x14ac:dyDescent="0.2">
      <c r="F60" s="115"/>
      <c r="I60" s="125"/>
      <c r="J60" s="125"/>
      <c r="AA60" s="112"/>
    </row>
  </sheetData>
  <mergeCells count="1">
    <mergeCell ref="A30:I30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3"/>
  <dimension ref="A1:AH29"/>
  <sheetViews>
    <sheetView workbookViewId="0">
      <selection activeCell="A4" sqref="A4:I13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9.42578125" style="80" bestFit="1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28515625" style="80" customWidth="1"/>
    <col min="18" max="18" width="3.42578125" style="80" customWidth="1"/>
    <col min="19" max="19" width="3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801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80" t="s">
        <v>94</v>
      </c>
      <c r="B4" s="80">
        <v>17</v>
      </c>
      <c r="C4" s="80">
        <v>14</v>
      </c>
      <c r="D4" s="80">
        <v>5</v>
      </c>
      <c r="E4" s="80">
        <v>299</v>
      </c>
      <c r="F4" s="115">
        <v>33.222222222222221</v>
      </c>
      <c r="G4" s="80">
        <v>1</v>
      </c>
      <c r="H4" s="80">
        <v>1</v>
      </c>
      <c r="I4" s="80">
        <v>103</v>
      </c>
      <c r="L4" s="98" t="s">
        <v>94</v>
      </c>
      <c r="M4" s="107">
        <v>122.33333333333333</v>
      </c>
      <c r="N4" s="98">
        <v>21</v>
      </c>
      <c r="O4" s="98">
        <v>450</v>
      </c>
      <c r="P4" s="98">
        <v>32</v>
      </c>
      <c r="Q4" s="116">
        <v>14.0625</v>
      </c>
      <c r="R4" s="109">
        <v>4</v>
      </c>
      <c r="S4" s="98">
        <v>20</v>
      </c>
      <c r="T4" s="98">
        <v>22.9375</v>
      </c>
      <c r="U4" s="98">
        <v>3.6784741144414173</v>
      </c>
      <c r="W4" s="80" t="s">
        <v>297</v>
      </c>
      <c r="X4" s="80">
        <v>19</v>
      </c>
      <c r="Z4" s="80">
        <v>1</v>
      </c>
      <c r="AA4" s="112">
        <v>20</v>
      </c>
      <c r="AC4" s="80">
        <v>8</v>
      </c>
      <c r="AD4" s="80">
        <v>4</v>
      </c>
      <c r="AE4" s="80">
        <v>5</v>
      </c>
      <c r="AF4" s="80">
        <v>1</v>
      </c>
    </row>
    <row r="5" spans="1:34" x14ac:dyDescent="0.2">
      <c r="A5" s="80" t="s">
        <v>771</v>
      </c>
      <c r="B5" s="80">
        <v>15</v>
      </c>
      <c r="C5" s="80">
        <v>15</v>
      </c>
      <c r="D5" s="80">
        <v>1</v>
      </c>
      <c r="E5" s="80">
        <v>366</v>
      </c>
      <c r="F5" s="115">
        <v>26.142857142857142</v>
      </c>
      <c r="G5" s="80">
        <v>2</v>
      </c>
      <c r="H5" s="80">
        <v>0</v>
      </c>
      <c r="I5" s="80">
        <v>72</v>
      </c>
      <c r="L5" s="98" t="s">
        <v>182</v>
      </c>
      <c r="M5" s="107">
        <v>86.833333333333329</v>
      </c>
      <c r="N5" s="98">
        <v>9</v>
      </c>
      <c r="O5" s="98">
        <v>294</v>
      </c>
      <c r="P5" s="98">
        <v>20</v>
      </c>
      <c r="Q5" s="116">
        <v>14.7</v>
      </c>
      <c r="R5" s="109">
        <v>4</v>
      </c>
      <c r="S5" s="98">
        <v>20</v>
      </c>
      <c r="T5" s="98">
        <v>26.05</v>
      </c>
      <c r="U5" s="98">
        <v>3.3857965451055665</v>
      </c>
      <c r="W5" s="80" t="s">
        <v>802</v>
      </c>
      <c r="X5" s="80">
        <v>11</v>
      </c>
      <c r="Y5" s="80">
        <v>1</v>
      </c>
      <c r="AA5" s="112">
        <v>12</v>
      </c>
    </row>
    <row r="6" spans="1:34" x14ac:dyDescent="0.2">
      <c r="A6" s="80" t="s">
        <v>802</v>
      </c>
      <c r="B6" s="80">
        <v>15</v>
      </c>
      <c r="C6" s="80">
        <v>14</v>
      </c>
      <c r="D6" s="80">
        <v>0</v>
      </c>
      <c r="E6" s="80">
        <v>311</v>
      </c>
      <c r="F6" s="115">
        <v>22.214285714285715</v>
      </c>
      <c r="G6" s="80">
        <v>1</v>
      </c>
      <c r="H6" s="80">
        <v>0</v>
      </c>
      <c r="I6" s="80">
        <v>86</v>
      </c>
      <c r="L6" s="98" t="s">
        <v>770</v>
      </c>
      <c r="M6" s="107">
        <v>51.666666666666664</v>
      </c>
      <c r="N6" s="98">
        <v>5</v>
      </c>
      <c r="O6" s="98">
        <v>183</v>
      </c>
      <c r="P6" s="98">
        <v>12</v>
      </c>
      <c r="Q6" s="116">
        <v>15.25</v>
      </c>
      <c r="R6" s="109">
        <v>3</v>
      </c>
      <c r="S6" s="98">
        <v>13</v>
      </c>
      <c r="T6" s="98">
        <v>25.833333333333332</v>
      </c>
      <c r="U6" s="98">
        <v>3.5419354838709678</v>
      </c>
      <c r="W6" s="80" t="s">
        <v>43</v>
      </c>
      <c r="X6" s="80">
        <v>11</v>
      </c>
      <c r="Y6" s="80">
        <v>1</v>
      </c>
      <c r="AA6" s="112">
        <v>12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144</v>
      </c>
      <c r="B7" s="80">
        <v>8</v>
      </c>
      <c r="C7" s="80">
        <v>6</v>
      </c>
      <c r="D7" s="80">
        <v>1</v>
      </c>
      <c r="E7" s="80">
        <v>111</v>
      </c>
      <c r="F7" s="115">
        <v>22.2</v>
      </c>
      <c r="G7" s="80">
        <v>1</v>
      </c>
      <c r="H7" s="80">
        <v>0</v>
      </c>
      <c r="I7" s="80">
        <v>54</v>
      </c>
      <c r="L7" s="98" t="s">
        <v>802</v>
      </c>
      <c r="M7" s="107">
        <v>140</v>
      </c>
      <c r="N7" s="98">
        <v>34</v>
      </c>
      <c r="O7" s="98">
        <v>431</v>
      </c>
      <c r="P7" s="98">
        <v>25</v>
      </c>
      <c r="Q7" s="116">
        <v>17.239999999999998</v>
      </c>
      <c r="R7" s="109">
        <v>6</v>
      </c>
      <c r="S7" s="98">
        <v>45</v>
      </c>
      <c r="T7" s="98">
        <v>33.6</v>
      </c>
      <c r="U7" s="98">
        <v>3.0785714285714287</v>
      </c>
      <c r="W7" s="80" t="s">
        <v>94</v>
      </c>
      <c r="X7" s="80">
        <v>7</v>
      </c>
      <c r="Y7" s="80">
        <v>2</v>
      </c>
      <c r="AA7" s="112">
        <v>9</v>
      </c>
      <c r="AC7" s="92" t="s">
        <v>72</v>
      </c>
      <c r="AD7" s="80">
        <v>2324</v>
      </c>
      <c r="AE7" s="80">
        <v>341</v>
      </c>
      <c r="AF7" s="80">
        <v>2665</v>
      </c>
      <c r="AG7" s="80">
        <v>134</v>
      </c>
      <c r="AH7" s="88">
        <v>689.66666666666652</v>
      </c>
    </row>
    <row r="8" spans="1:34" x14ac:dyDescent="0.2">
      <c r="A8" s="80" t="s">
        <v>770</v>
      </c>
      <c r="B8" s="80">
        <v>9</v>
      </c>
      <c r="C8" s="80">
        <v>9</v>
      </c>
      <c r="D8" s="80">
        <v>1</v>
      </c>
      <c r="E8" s="80">
        <v>153</v>
      </c>
      <c r="F8" s="115">
        <v>19.125</v>
      </c>
      <c r="G8" s="80">
        <v>1</v>
      </c>
      <c r="H8" s="80">
        <v>0</v>
      </c>
      <c r="I8" s="80">
        <v>60</v>
      </c>
      <c r="L8" s="98" t="s">
        <v>43</v>
      </c>
      <c r="M8" s="107">
        <v>138</v>
      </c>
      <c r="N8" s="98">
        <v>23</v>
      </c>
      <c r="O8" s="98">
        <v>456</v>
      </c>
      <c r="P8" s="98">
        <v>26</v>
      </c>
      <c r="Q8" s="116">
        <v>17.53846153846154</v>
      </c>
      <c r="R8" s="109">
        <v>3</v>
      </c>
      <c r="S8" s="98">
        <v>4</v>
      </c>
      <c r="T8" s="98">
        <v>31.846153846153847</v>
      </c>
      <c r="U8" s="98">
        <v>3.3043478260869565</v>
      </c>
      <c r="W8" s="80" t="s">
        <v>771</v>
      </c>
      <c r="X8" s="80">
        <v>7</v>
      </c>
      <c r="AA8" s="112">
        <v>7</v>
      </c>
      <c r="AC8" s="92" t="s">
        <v>708</v>
      </c>
      <c r="AD8" s="80">
        <v>2473</v>
      </c>
      <c r="AE8" s="80">
        <v>200</v>
      </c>
      <c r="AF8" s="80">
        <v>2673</v>
      </c>
      <c r="AG8" s="80">
        <v>157</v>
      </c>
      <c r="AH8" s="88">
        <v>742.83333333333326</v>
      </c>
    </row>
    <row r="9" spans="1:34" x14ac:dyDescent="0.2">
      <c r="A9" s="80" t="s">
        <v>9</v>
      </c>
      <c r="B9" s="80">
        <v>14</v>
      </c>
      <c r="C9" s="80">
        <v>13</v>
      </c>
      <c r="D9" s="80">
        <v>1</v>
      </c>
      <c r="E9" s="80">
        <v>222</v>
      </c>
      <c r="F9" s="115">
        <v>18.5</v>
      </c>
      <c r="G9" s="80">
        <v>1</v>
      </c>
      <c r="H9" s="80">
        <v>0</v>
      </c>
      <c r="I9" s="80">
        <v>88</v>
      </c>
      <c r="L9" s="101" t="s">
        <v>765</v>
      </c>
      <c r="M9" s="103">
        <v>58</v>
      </c>
      <c r="N9" s="101">
        <v>11</v>
      </c>
      <c r="O9" s="101">
        <v>226</v>
      </c>
      <c r="P9" s="101">
        <v>12</v>
      </c>
      <c r="Q9" s="117">
        <v>18.833333333333332</v>
      </c>
      <c r="R9" s="105">
        <v>3</v>
      </c>
      <c r="S9" s="101">
        <v>35</v>
      </c>
      <c r="T9" s="101">
        <v>29</v>
      </c>
      <c r="U9" s="101">
        <v>3.896551724137931</v>
      </c>
      <c r="W9" s="80" t="s">
        <v>182</v>
      </c>
      <c r="X9" s="80">
        <v>6</v>
      </c>
      <c r="Y9" s="80">
        <v>1</v>
      </c>
      <c r="AA9" s="112">
        <v>7</v>
      </c>
      <c r="AC9" s="92"/>
    </row>
    <row r="10" spans="1:34" x14ac:dyDescent="0.2">
      <c r="A10" s="80" t="s">
        <v>297</v>
      </c>
      <c r="B10" s="80">
        <v>16</v>
      </c>
      <c r="C10" s="80">
        <v>12</v>
      </c>
      <c r="D10" s="80">
        <v>4</v>
      </c>
      <c r="E10" s="80">
        <v>148</v>
      </c>
      <c r="F10" s="115">
        <v>18.5</v>
      </c>
      <c r="G10" s="80">
        <v>0</v>
      </c>
      <c r="H10" s="80">
        <v>0</v>
      </c>
      <c r="I10" s="80">
        <v>44</v>
      </c>
      <c r="L10" s="80" t="s">
        <v>33</v>
      </c>
      <c r="M10" s="88">
        <v>85</v>
      </c>
      <c r="N10" s="80">
        <v>11</v>
      </c>
      <c r="O10" s="80">
        <v>312</v>
      </c>
      <c r="P10" s="80">
        <v>9</v>
      </c>
      <c r="Q10" s="115">
        <v>34.666666666666664</v>
      </c>
      <c r="R10" s="89">
        <v>4</v>
      </c>
      <c r="S10" s="80">
        <v>34</v>
      </c>
      <c r="T10" s="80">
        <v>56.666666666666664</v>
      </c>
      <c r="U10" s="80">
        <v>3.6705882352941175</v>
      </c>
      <c r="W10" s="80" t="s">
        <v>101</v>
      </c>
      <c r="X10" s="80">
        <v>6</v>
      </c>
      <c r="AA10" s="112">
        <v>6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98" t="s">
        <v>102</v>
      </c>
      <c r="B11" s="98">
        <v>9</v>
      </c>
      <c r="C11" s="98">
        <v>9</v>
      </c>
      <c r="D11" s="98">
        <v>1</v>
      </c>
      <c r="E11" s="98">
        <v>141</v>
      </c>
      <c r="F11" s="116">
        <v>17.625</v>
      </c>
      <c r="G11" s="98">
        <v>0</v>
      </c>
      <c r="H11" s="98">
        <v>0</v>
      </c>
      <c r="I11" s="98">
        <v>47</v>
      </c>
      <c r="J11" s="98"/>
      <c r="L11" s="80" t="s">
        <v>685</v>
      </c>
      <c r="M11" s="88">
        <v>10</v>
      </c>
      <c r="O11" s="80">
        <v>29</v>
      </c>
      <c r="P11" s="80">
        <v>3</v>
      </c>
      <c r="Q11" s="115">
        <v>9.6666666666666661</v>
      </c>
      <c r="R11" s="89">
        <v>3</v>
      </c>
      <c r="S11" s="80">
        <v>29</v>
      </c>
      <c r="T11" s="80">
        <v>20</v>
      </c>
      <c r="U11" s="80">
        <v>2.9</v>
      </c>
      <c r="W11" s="80" t="s">
        <v>9</v>
      </c>
      <c r="X11" s="80">
        <v>4</v>
      </c>
      <c r="Y11" s="80">
        <v>1</v>
      </c>
      <c r="AA11" s="112">
        <v>5</v>
      </c>
      <c r="AC11" s="92" t="s">
        <v>72</v>
      </c>
      <c r="AD11" s="80">
        <v>3.8641855969067191</v>
      </c>
      <c r="AF11" s="84">
        <v>19.888059701492537</v>
      </c>
      <c r="AH11" s="91">
        <v>5.1467661691542279</v>
      </c>
    </row>
    <row r="12" spans="1:34" x14ac:dyDescent="0.2">
      <c r="A12" s="80" t="s">
        <v>182</v>
      </c>
      <c r="B12" s="80">
        <v>16</v>
      </c>
      <c r="C12" s="80">
        <v>14</v>
      </c>
      <c r="D12" s="80">
        <v>0</v>
      </c>
      <c r="E12" s="80">
        <v>234</v>
      </c>
      <c r="F12" s="115">
        <v>16.714285714285715</v>
      </c>
      <c r="G12" s="80">
        <v>1</v>
      </c>
      <c r="H12" s="80">
        <v>0</v>
      </c>
      <c r="I12" s="80">
        <v>61</v>
      </c>
      <c r="L12" s="80" t="s">
        <v>297</v>
      </c>
      <c r="M12" s="88">
        <v>12</v>
      </c>
      <c r="N12" s="80">
        <v>1</v>
      </c>
      <c r="O12" s="80">
        <v>65</v>
      </c>
      <c r="P12" s="80">
        <v>3</v>
      </c>
      <c r="Q12" s="115">
        <v>21.666666666666668</v>
      </c>
      <c r="R12" s="89">
        <v>3</v>
      </c>
      <c r="S12" s="80">
        <v>53</v>
      </c>
      <c r="T12" s="80">
        <v>24</v>
      </c>
      <c r="U12" s="80">
        <v>5.416666666666667</v>
      </c>
      <c r="W12" s="80" t="s">
        <v>761</v>
      </c>
      <c r="X12" s="80">
        <v>4</v>
      </c>
      <c r="Y12" s="80">
        <v>1</v>
      </c>
      <c r="AA12" s="112">
        <v>5</v>
      </c>
      <c r="AC12" s="92" t="s">
        <v>708</v>
      </c>
      <c r="AD12" s="84">
        <v>3.5983845636078082</v>
      </c>
      <c r="AF12" s="80">
        <v>17.02547770700637</v>
      </c>
      <c r="AH12" s="91">
        <v>4.7314225053078554</v>
      </c>
    </row>
    <row r="13" spans="1:34" x14ac:dyDescent="0.2">
      <c r="A13" s="101" t="s">
        <v>43</v>
      </c>
      <c r="B13" s="101">
        <v>18</v>
      </c>
      <c r="C13" s="101">
        <v>13</v>
      </c>
      <c r="D13" s="101">
        <v>7</v>
      </c>
      <c r="E13" s="101">
        <v>100</v>
      </c>
      <c r="F13" s="117">
        <v>16.666666666666668</v>
      </c>
      <c r="G13" s="101">
        <v>0</v>
      </c>
      <c r="H13" s="101">
        <v>0</v>
      </c>
      <c r="I13" s="101">
        <v>27</v>
      </c>
      <c r="J13" s="101"/>
      <c r="L13" s="80" t="s">
        <v>746</v>
      </c>
      <c r="M13" s="88">
        <v>15</v>
      </c>
      <c r="N13" s="80">
        <v>1</v>
      </c>
      <c r="O13" s="80">
        <v>58</v>
      </c>
      <c r="P13" s="80">
        <v>3</v>
      </c>
      <c r="Q13" s="115">
        <v>19.333333333333332</v>
      </c>
      <c r="R13" s="89">
        <v>2</v>
      </c>
      <c r="S13" s="80">
        <v>15</v>
      </c>
      <c r="T13" s="80">
        <v>30</v>
      </c>
      <c r="U13" s="80">
        <v>3.8666666666666667</v>
      </c>
      <c r="W13" s="80" t="s">
        <v>770</v>
      </c>
      <c r="X13" s="80">
        <v>4</v>
      </c>
      <c r="AA13" s="112">
        <v>4</v>
      </c>
    </row>
    <row r="14" spans="1:34" x14ac:dyDescent="0.2">
      <c r="A14" s="80" t="s">
        <v>761</v>
      </c>
      <c r="B14" s="80">
        <v>16</v>
      </c>
      <c r="C14" s="80">
        <v>15</v>
      </c>
      <c r="D14" s="80">
        <v>2</v>
      </c>
      <c r="E14" s="80">
        <v>80</v>
      </c>
      <c r="F14" s="115">
        <v>6.1538461538461542</v>
      </c>
      <c r="G14" s="80">
        <v>0</v>
      </c>
      <c r="H14" s="80">
        <v>0</v>
      </c>
      <c r="I14" s="80">
        <v>18</v>
      </c>
      <c r="L14" s="80" t="s">
        <v>761</v>
      </c>
      <c r="M14" s="88">
        <v>5</v>
      </c>
      <c r="O14" s="80">
        <v>34</v>
      </c>
      <c r="P14" s="80">
        <v>2</v>
      </c>
      <c r="Q14" s="115">
        <v>17</v>
      </c>
      <c r="R14" s="89">
        <v>1</v>
      </c>
      <c r="S14" s="80">
        <v>3</v>
      </c>
      <c r="T14" s="80">
        <v>15</v>
      </c>
      <c r="U14" s="80">
        <v>6.8</v>
      </c>
      <c r="W14" s="80" t="s">
        <v>144</v>
      </c>
      <c r="X14" s="80">
        <v>3</v>
      </c>
      <c r="AA14" s="112">
        <v>3</v>
      </c>
    </row>
    <row r="15" spans="1:34" x14ac:dyDescent="0.2">
      <c r="A15" s="80" t="s">
        <v>685</v>
      </c>
      <c r="B15" s="80">
        <v>3</v>
      </c>
      <c r="C15" s="80">
        <v>3</v>
      </c>
      <c r="D15" s="80">
        <v>0</v>
      </c>
      <c r="E15" s="80">
        <v>39</v>
      </c>
      <c r="F15" s="115">
        <v>13</v>
      </c>
      <c r="G15" s="80">
        <v>0</v>
      </c>
      <c r="H15" s="80">
        <v>0</v>
      </c>
      <c r="I15" s="80">
        <v>27</v>
      </c>
      <c r="L15" s="80" t="s">
        <v>542</v>
      </c>
      <c r="M15" s="88">
        <v>19</v>
      </c>
      <c r="N15" s="80">
        <v>3</v>
      </c>
      <c r="O15" s="80">
        <v>67</v>
      </c>
      <c r="P15" s="80">
        <v>1</v>
      </c>
      <c r="Q15" s="115">
        <v>67</v>
      </c>
      <c r="R15" s="89">
        <v>1</v>
      </c>
      <c r="S15" s="80">
        <v>37</v>
      </c>
      <c r="T15" s="80">
        <v>114</v>
      </c>
      <c r="U15" s="80">
        <v>3.5263157894736841</v>
      </c>
      <c r="W15" s="80" t="s">
        <v>102</v>
      </c>
      <c r="X15" s="80">
        <v>2</v>
      </c>
      <c r="AA15" s="112">
        <v>2</v>
      </c>
    </row>
    <row r="16" spans="1:34" x14ac:dyDescent="0.2">
      <c r="A16" s="80" t="s">
        <v>765</v>
      </c>
      <c r="B16" s="80">
        <v>9</v>
      </c>
      <c r="C16" s="80">
        <v>6</v>
      </c>
      <c r="D16" s="80">
        <v>1</v>
      </c>
      <c r="E16" s="80">
        <v>38</v>
      </c>
      <c r="F16" s="115">
        <v>7.6</v>
      </c>
      <c r="G16" s="80">
        <v>0</v>
      </c>
      <c r="H16" s="80">
        <v>0</v>
      </c>
      <c r="I16" s="80">
        <v>19</v>
      </c>
      <c r="M16" s="88"/>
      <c r="Q16" s="115"/>
      <c r="W16" s="80" t="s">
        <v>542</v>
      </c>
      <c r="X16" s="80">
        <v>1</v>
      </c>
      <c r="AA16" s="112">
        <v>1</v>
      </c>
    </row>
    <row r="17" spans="1:27" x14ac:dyDescent="0.2">
      <c r="A17" s="80" t="s">
        <v>735</v>
      </c>
      <c r="B17" s="80">
        <v>4</v>
      </c>
      <c r="C17" s="80">
        <v>4</v>
      </c>
      <c r="D17" s="80">
        <v>0</v>
      </c>
      <c r="E17" s="80">
        <v>25</v>
      </c>
      <c r="F17" s="115">
        <v>6.25</v>
      </c>
      <c r="G17" s="80">
        <v>0</v>
      </c>
      <c r="H17" s="80">
        <v>0</v>
      </c>
      <c r="I17" s="80">
        <v>15</v>
      </c>
      <c r="L17" s="93" t="s">
        <v>62</v>
      </c>
      <c r="M17" s="88"/>
      <c r="Q17" s="115"/>
      <c r="W17" s="80" t="s">
        <v>735</v>
      </c>
      <c r="X17" s="80">
        <v>1</v>
      </c>
      <c r="AA17" s="112">
        <v>1</v>
      </c>
    </row>
    <row r="18" spans="1:27" x14ac:dyDescent="0.2">
      <c r="A18" s="80" t="s">
        <v>542</v>
      </c>
      <c r="B18" s="80">
        <v>3</v>
      </c>
      <c r="C18" s="80">
        <v>3</v>
      </c>
      <c r="D18" s="80">
        <v>2</v>
      </c>
      <c r="E18" s="80">
        <v>22</v>
      </c>
      <c r="F18" s="115">
        <v>22</v>
      </c>
      <c r="G18" s="80">
        <v>0</v>
      </c>
      <c r="H18" s="80">
        <v>0</v>
      </c>
      <c r="I18" s="80">
        <v>15</v>
      </c>
      <c r="M18" s="88"/>
      <c r="AA18" s="112"/>
    </row>
    <row r="19" spans="1:27" x14ac:dyDescent="0.2">
      <c r="A19" s="80" t="s">
        <v>33</v>
      </c>
      <c r="B19" s="80">
        <v>11</v>
      </c>
      <c r="C19" s="80">
        <v>4</v>
      </c>
      <c r="D19" s="80">
        <v>2</v>
      </c>
      <c r="E19" s="80">
        <v>12</v>
      </c>
      <c r="F19" s="115">
        <v>6</v>
      </c>
      <c r="G19" s="80">
        <v>0</v>
      </c>
      <c r="H19" s="80">
        <v>0</v>
      </c>
      <c r="I19" s="80">
        <v>6</v>
      </c>
    </row>
    <row r="20" spans="1:27" x14ac:dyDescent="0.2">
      <c r="A20" s="80" t="s">
        <v>101</v>
      </c>
      <c r="B20" s="80">
        <v>6</v>
      </c>
      <c r="C20" s="80">
        <v>3</v>
      </c>
      <c r="D20" s="80">
        <v>2</v>
      </c>
      <c r="E20" s="80">
        <v>12</v>
      </c>
      <c r="F20" s="115">
        <v>12</v>
      </c>
      <c r="G20" s="80">
        <v>0</v>
      </c>
      <c r="H20" s="80">
        <v>0</v>
      </c>
      <c r="I20" s="80">
        <v>8</v>
      </c>
    </row>
    <row r="21" spans="1:27" x14ac:dyDescent="0.2">
      <c r="A21" s="80" t="s">
        <v>793</v>
      </c>
      <c r="B21" s="80">
        <v>2</v>
      </c>
      <c r="C21" s="80">
        <v>2</v>
      </c>
      <c r="D21" s="80">
        <v>0</v>
      </c>
      <c r="E21" s="80">
        <v>5</v>
      </c>
      <c r="F21" s="115">
        <v>2.5</v>
      </c>
      <c r="G21" s="80">
        <v>0</v>
      </c>
      <c r="H21" s="80">
        <v>0</v>
      </c>
      <c r="I21" s="80">
        <v>4</v>
      </c>
    </row>
    <row r="22" spans="1:27" x14ac:dyDescent="0.2">
      <c r="A22" s="80" t="s">
        <v>558</v>
      </c>
      <c r="B22" s="80">
        <v>1</v>
      </c>
      <c r="C22" s="80">
        <v>1</v>
      </c>
      <c r="D22" s="80">
        <v>0</v>
      </c>
      <c r="E22" s="80">
        <v>5</v>
      </c>
      <c r="F22" s="115">
        <v>5</v>
      </c>
      <c r="G22" s="80">
        <v>0</v>
      </c>
      <c r="H22" s="80">
        <v>0</v>
      </c>
      <c r="I22" s="80">
        <v>5</v>
      </c>
    </row>
    <row r="23" spans="1:27" x14ac:dyDescent="0.2">
      <c r="A23" s="80" t="s">
        <v>749</v>
      </c>
      <c r="B23" s="80">
        <v>1</v>
      </c>
      <c r="C23" s="80">
        <v>1</v>
      </c>
      <c r="D23" s="80">
        <v>0</v>
      </c>
      <c r="E23" s="80">
        <v>1</v>
      </c>
      <c r="F23" s="115">
        <v>1</v>
      </c>
      <c r="G23" s="80">
        <v>0</v>
      </c>
      <c r="H23" s="80">
        <v>0</v>
      </c>
      <c r="I23" s="80">
        <v>1</v>
      </c>
    </row>
    <row r="24" spans="1:27" x14ac:dyDescent="0.2">
      <c r="A24" s="80" t="s">
        <v>746</v>
      </c>
      <c r="B24" s="80">
        <v>4</v>
      </c>
      <c r="C24" s="80">
        <v>2</v>
      </c>
      <c r="D24" s="80">
        <v>0</v>
      </c>
      <c r="E24" s="80">
        <v>0</v>
      </c>
      <c r="F24" s="115">
        <v>0</v>
      </c>
      <c r="G24" s="80">
        <v>0</v>
      </c>
      <c r="H24" s="80">
        <v>0</v>
      </c>
      <c r="I24" s="80">
        <v>0</v>
      </c>
    </row>
    <row r="25" spans="1:27" x14ac:dyDescent="0.2">
      <c r="A25" s="80" t="s">
        <v>689</v>
      </c>
      <c r="B25" s="80">
        <v>1</v>
      </c>
      <c r="C25" s="80">
        <v>1</v>
      </c>
      <c r="D25" s="80">
        <v>0</v>
      </c>
      <c r="E25" s="80">
        <v>0</v>
      </c>
      <c r="F25" s="118">
        <v>0</v>
      </c>
      <c r="G25" s="80">
        <v>0</v>
      </c>
      <c r="H25" s="80">
        <v>0</v>
      </c>
      <c r="I25" s="80">
        <v>0</v>
      </c>
    </row>
    <row r="27" spans="1:27" x14ac:dyDescent="0.2">
      <c r="A27" s="148" t="s">
        <v>620</v>
      </c>
      <c r="B27" s="148"/>
      <c r="C27" s="148"/>
      <c r="D27" s="148"/>
      <c r="E27" s="148"/>
      <c r="F27" s="148"/>
      <c r="G27" s="148"/>
      <c r="H27" s="148"/>
      <c r="I27" s="148"/>
      <c r="J27" s="98"/>
    </row>
    <row r="28" spans="1:27" x14ac:dyDescent="0.2">
      <c r="J28" s="98"/>
    </row>
    <row r="29" spans="1:27" x14ac:dyDescent="0.2">
      <c r="F29" s="85"/>
    </row>
  </sheetData>
  <mergeCells count="1">
    <mergeCell ref="A27:I27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4"/>
  <dimension ref="A1:AH31"/>
  <sheetViews>
    <sheetView workbookViewId="0">
      <selection activeCell="L35" sqref="L35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8" width="4" style="80" bestFit="1" customWidth="1"/>
    <col min="9" max="9" width="3" style="80" bestFit="1" customWidth="1"/>
    <col min="10" max="10" width="1.85546875" style="80" bestFit="1" customWidth="1"/>
    <col min="11" max="11" width="4.28515625" style="80" customWidth="1"/>
    <col min="12" max="12" width="13.8554687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42578125" style="80" bestFit="1" customWidth="1"/>
    <col min="18" max="18" width="3" style="80" customWidth="1"/>
    <col min="19" max="19" width="3.7109375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800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98" t="s">
        <v>381</v>
      </c>
      <c r="B4" s="98">
        <v>14</v>
      </c>
      <c r="C4" s="98">
        <v>14</v>
      </c>
      <c r="D4" s="98">
        <v>1</v>
      </c>
      <c r="E4" s="98">
        <v>319</v>
      </c>
      <c r="F4" s="119">
        <v>24.53846153846154</v>
      </c>
      <c r="G4" s="98">
        <v>4</v>
      </c>
      <c r="H4" s="98">
        <v>0</v>
      </c>
      <c r="I4" s="98">
        <v>66</v>
      </c>
      <c r="J4" s="98" t="s">
        <v>574</v>
      </c>
      <c r="L4" s="98" t="s">
        <v>781</v>
      </c>
      <c r="M4" s="107">
        <v>90.5</v>
      </c>
      <c r="N4" s="98">
        <v>29</v>
      </c>
      <c r="O4" s="98">
        <v>226</v>
      </c>
      <c r="P4" s="98">
        <v>17</v>
      </c>
      <c r="Q4" s="116">
        <v>13.294117647058824</v>
      </c>
      <c r="R4" s="109">
        <v>6</v>
      </c>
      <c r="S4" s="98">
        <v>12</v>
      </c>
      <c r="T4" s="110">
        <v>31.941176470588236</v>
      </c>
      <c r="U4" s="108">
        <v>2.4972375690607733</v>
      </c>
      <c r="W4" s="80" t="s">
        <v>726</v>
      </c>
      <c r="X4" s="80">
        <v>8</v>
      </c>
      <c r="AA4" s="112">
        <v>8</v>
      </c>
      <c r="AC4" s="80">
        <v>10</v>
      </c>
      <c r="AD4" s="80">
        <v>1</v>
      </c>
      <c r="AE4" s="80">
        <v>7</v>
      </c>
    </row>
    <row r="5" spans="1:34" x14ac:dyDescent="0.2">
      <c r="A5" s="98" t="s">
        <v>749</v>
      </c>
      <c r="B5" s="98">
        <v>12</v>
      </c>
      <c r="C5" s="98">
        <v>12</v>
      </c>
      <c r="D5" s="98">
        <v>2</v>
      </c>
      <c r="E5" s="98">
        <v>228</v>
      </c>
      <c r="F5" s="119">
        <v>22.8</v>
      </c>
      <c r="G5" s="98">
        <v>1</v>
      </c>
      <c r="H5" s="98">
        <v>0</v>
      </c>
      <c r="I5" s="98">
        <v>57</v>
      </c>
      <c r="J5" s="98" t="s">
        <v>701</v>
      </c>
      <c r="L5" s="98" t="s">
        <v>726</v>
      </c>
      <c r="M5" s="107">
        <v>82.833333333333343</v>
      </c>
      <c r="N5" s="98">
        <v>12</v>
      </c>
      <c r="O5" s="98">
        <v>310</v>
      </c>
      <c r="P5" s="98">
        <v>17</v>
      </c>
      <c r="Q5" s="116">
        <v>18.235294117647058</v>
      </c>
      <c r="R5" s="109">
        <v>3</v>
      </c>
      <c r="S5" s="98">
        <v>43</v>
      </c>
      <c r="T5" s="110">
        <v>29.235294117647062</v>
      </c>
      <c r="U5" s="108">
        <v>3.742454728370221</v>
      </c>
      <c r="W5" s="80" t="s">
        <v>778</v>
      </c>
      <c r="X5" s="80">
        <v>6</v>
      </c>
      <c r="AA5" s="112">
        <v>6</v>
      </c>
    </row>
    <row r="6" spans="1:34" x14ac:dyDescent="0.2">
      <c r="A6" s="98" t="s">
        <v>735</v>
      </c>
      <c r="B6" s="98">
        <v>11</v>
      </c>
      <c r="C6" s="98">
        <v>10</v>
      </c>
      <c r="D6" s="98">
        <v>2</v>
      </c>
      <c r="E6" s="98">
        <v>160</v>
      </c>
      <c r="F6" s="119">
        <v>20</v>
      </c>
      <c r="G6" s="98">
        <v>1</v>
      </c>
      <c r="H6" s="98">
        <v>0</v>
      </c>
      <c r="I6" s="113">
        <v>60</v>
      </c>
      <c r="J6" s="113" t="s">
        <v>574</v>
      </c>
      <c r="L6" s="98" t="s">
        <v>775</v>
      </c>
      <c r="M6" s="107">
        <v>134.66666666666669</v>
      </c>
      <c r="N6" s="98">
        <v>17</v>
      </c>
      <c r="O6" s="98">
        <v>447</v>
      </c>
      <c r="P6" s="98">
        <v>24</v>
      </c>
      <c r="Q6" s="116">
        <v>18.625</v>
      </c>
      <c r="R6" s="109">
        <v>6</v>
      </c>
      <c r="S6" s="98">
        <v>11</v>
      </c>
      <c r="T6" s="110">
        <v>33.666666666666671</v>
      </c>
      <c r="U6" s="108">
        <v>3.3193069306930689</v>
      </c>
      <c r="W6" s="80" t="s">
        <v>794</v>
      </c>
      <c r="X6" s="80">
        <v>5</v>
      </c>
      <c r="AA6" s="112">
        <v>5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98" t="s">
        <v>726</v>
      </c>
      <c r="B7" s="98">
        <v>15</v>
      </c>
      <c r="C7" s="98">
        <v>15</v>
      </c>
      <c r="D7" s="98">
        <v>1</v>
      </c>
      <c r="E7" s="98">
        <v>231</v>
      </c>
      <c r="F7" s="119">
        <v>16.5</v>
      </c>
      <c r="G7" s="98">
        <v>1</v>
      </c>
      <c r="H7" s="98">
        <v>0</v>
      </c>
      <c r="I7" s="98">
        <v>66</v>
      </c>
      <c r="J7" s="98" t="s">
        <v>574</v>
      </c>
      <c r="L7" s="101" t="s">
        <v>778</v>
      </c>
      <c r="M7" s="103">
        <v>115</v>
      </c>
      <c r="N7" s="101">
        <v>15</v>
      </c>
      <c r="O7" s="101">
        <v>414</v>
      </c>
      <c r="P7" s="101">
        <v>22</v>
      </c>
      <c r="Q7" s="117">
        <v>18.818181818181817</v>
      </c>
      <c r="R7" s="105">
        <v>5</v>
      </c>
      <c r="S7" s="101">
        <v>52</v>
      </c>
      <c r="T7" s="106">
        <v>31.363636363636363</v>
      </c>
      <c r="U7" s="104">
        <v>3.6</v>
      </c>
      <c r="W7" s="80" t="s">
        <v>735</v>
      </c>
      <c r="X7" s="80">
        <v>4</v>
      </c>
      <c r="Z7" s="80">
        <v>1</v>
      </c>
      <c r="AA7" s="112">
        <v>5</v>
      </c>
      <c r="AC7" s="92" t="s">
        <v>72</v>
      </c>
      <c r="AD7" s="80">
        <v>1736</v>
      </c>
      <c r="AE7" s="80">
        <v>284</v>
      </c>
      <c r="AF7" s="80">
        <v>2020</v>
      </c>
      <c r="AG7" s="80">
        <v>128</v>
      </c>
      <c r="AH7" s="80">
        <v>602</v>
      </c>
    </row>
    <row r="8" spans="1:34" x14ac:dyDescent="0.2">
      <c r="A8" s="98" t="s">
        <v>558</v>
      </c>
      <c r="B8" s="98">
        <v>7</v>
      </c>
      <c r="C8" s="98">
        <v>7</v>
      </c>
      <c r="D8" s="98">
        <v>2</v>
      </c>
      <c r="E8" s="98">
        <v>56</v>
      </c>
      <c r="F8" s="119">
        <v>11.2</v>
      </c>
      <c r="G8" s="98">
        <v>0</v>
      </c>
      <c r="H8" s="98">
        <v>0</v>
      </c>
      <c r="I8" s="98">
        <v>12</v>
      </c>
      <c r="J8" s="98" t="s">
        <v>574</v>
      </c>
      <c r="L8" s="86" t="s">
        <v>795</v>
      </c>
      <c r="M8" s="94">
        <v>10.666666666666666</v>
      </c>
      <c r="N8" s="86">
        <v>2</v>
      </c>
      <c r="O8" s="86">
        <v>42</v>
      </c>
      <c r="P8" s="86">
        <v>6</v>
      </c>
      <c r="Q8" s="122">
        <v>7</v>
      </c>
      <c r="R8" s="96">
        <v>4</v>
      </c>
      <c r="S8" s="86">
        <v>39</v>
      </c>
      <c r="T8" s="97">
        <v>10.666666666666666</v>
      </c>
      <c r="U8" s="95">
        <v>3.9375</v>
      </c>
      <c r="W8" s="80" t="s">
        <v>558</v>
      </c>
      <c r="X8" s="80">
        <v>4</v>
      </c>
      <c r="AA8" s="112">
        <v>4</v>
      </c>
      <c r="AC8" s="92" t="s">
        <v>708</v>
      </c>
      <c r="AD8" s="80">
        <v>1736</v>
      </c>
      <c r="AE8" s="80">
        <v>245</v>
      </c>
      <c r="AF8" s="80">
        <v>1982</v>
      </c>
      <c r="AG8" s="80">
        <v>112</v>
      </c>
      <c r="AH8" s="88">
        <v>560.66666666666663</v>
      </c>
    </row>
    <row r="9" spans="1:34" x14ac:dyDescent="0.2">
      <c r="A9" s="98" t="s">
        <v>772</v>
      </c>
      <c r="B9" s="98">
        <v>13</v>
      </c>
      <c r="C9" s="98">
        <v>13</v>
      </c>
      <c r="D9" s="98">
        <v>0</v>
      </c>
      <c r="E9" s="98">
        <v>129</v>
      </c>
      <c r="F9" s="119">
        <v>9.9230769230769234</v>
      </c>
      <c r="G9" s="98">
        <v>0</v>
      </c>
      <c r="H9" s="98">
        <v>0</v>
      </c>
      <c r="I9" s="98">
        <v>35</v>
      </c>
      <c r="J9" s="98" t="s">
        <v>574</v>
      </c>
      <c r="L9" s="98" t="s">
        <v>33</v>
      </c>
      <c r="M9" s="107">
        <v>33</v>
      </c>
      <c r="N9" s="98">
        <v>12</v>
      </c>
      <c r="O9" s="98">
        <v>58</v>
      </c>
      <c r="P9" s="98">
        <v>6</v>
      </c>
      <c r="Q9" s="116">
        <v>9.6666666666666661</v>
      </c>
      <c r="R9" s="109">
        <v>4</v>
      </c>
      <c r="S9" s="98">
        <v>16</v>
      </c>
      <c r="T9" s="110">
        <v>33</v>
      </c>
      <c r="U9" s="108">
        <v>1.7575757575757576</v>
      </c>
      <c r="W9" s="80" t="s">
        <v>749</v>
      </c>
      <c r="X9" s="80">
        <v>4</v>
      </c>
      <c r="AA9" s="112">
        <v>4</v>
      </c>
      <c r="AC9" s="92"/>
    </row>
    <row r="10" spans="1:34" x14ac:dyDescent="0.2">
      <c r="A10" s="98" t="s">
        <v>793</v>
      </c>
      <c r="B10" s="98">
        <v>7</v>
      </c>
      <c r="C10" s="98">
        <v>7</v>
      </c>
      <c r="D10" s="98">
        <v>0</v>
      </c>
      <c r="E10" s="98">
        <v>65</v>
      </c>
      <c r="F10" s="119">
        <v>9.2857142857142865</v>
      </c>
      <c r="G10" s="98">
        <v>0</v>
      </c>
      <c r="H10" s="98">
        <v>0</v>
      </c>
      <c r="I10" s="98">
        <v>24</v>
      </c>
      <c r="J10" s="98" t="s">
        <v>574</v>
      </c>
      <c r="L10" s="98" t="s">
        <v>749</v>
      </c>
      <c r="M10" s="107">
        <v>17</v>
      </c>
      <c r="N10" s="98">
        <v>3</v>
      </c>
      <c r="O10" s="98">
        <v>71</v>
      </c>
      <c r="P10" s="98">
        <v>5</v>
      </c>
      <c r="Q10" s="116">
        <v>14.2</v>
      </c>
      <c r="R10" s="109">
        <v>4</v>
      </c>
      <c r="S10" s="98">
        <v>35</v>
      </c>
      <c r="T10" s="110">
        <v>20.399999999999999</v>
      </c>
      <c r="U10" s="108">
        <v>4.1764705882352944</v>
      </c>
      <c r="W10" s="80" t="s">
        <v>795</v>
      </c>
      <c r="X10" s="80">
        <v>3</v>
      </c>
      <c r="AA10" s="112">
        <v>3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98" t="s">
        <v>778</v>
      </c>
      <c r="B11" s="98">
        <v>15</v>
      </c>
      <c r="C11" s="98">
        <v>12</v>
      </c>
      <c r="D11" s="98">
        <v>1</v>
      </c>
      <c r="E11" s="98">
        <v>90</v>
      </c>
      <c r="F11" s="119">
        <v>8.1818181818181817</v>
      </c>
      <c r="G11" s="98">
        <v>0</v>
      </c>
      <c r="H11" s="98">
        <v>0</v>
      </c>
      <c r="I11" s="98">
        <v>23</v>
      </c>
      <c r="J11" s="98" t="s">
        <v>574</v>
      </c>
      <c r="L11" s="98" t="s">
        <v>797</v>
      </c>
      <c r="M11" s="107">
        <v>11</v>
      </c>
      <c r="N11" s="98"/>
      <c r="O11" s="98">
        <v>39</v>
      </c>
      <c r="P11" s="98">
        <v>3</v>
      </c>
      <c r="Q11" s="116">
        <v>13</v>
      </c>
      <c r="R11" s="109">
        <v>3</v>
      </c>
      <c r="S11" s="98">
        <v>20</v>
      </c>
      <c r="T11" s="110">
        <v>22</v>
      </c>
      <c r="U11" s="108">
        <v>3.5454545454545454</v>
      </c>
      <c r="W11" s="80" t="s">
        <v>775</v>
      </c>
      <c r="X11" s="80">
        <v>3</v>
      </c>
      <c r="AA11" s="112">
        <v>3</v>
      </c>
      <c r="AC11" s="92" t="s">
        <v>72</v>
      </c>
      <c r="AD11" s="84">
        <v>3.3554817275747508</v>
      </c>
      <c r="AF11" s="84">
        <v>15.78125</v>
      </c>
      <c r="AH11" s="91">
        <v>4.703125</v>
      </c>
    </row>
    <row r="12" spans="1:34" x14ac:dyDescent="0.2">
      <c r="A12" s="98" t="s">
        <v>775</v>
      </c>
      <c r="B12" s="98">
        <v>15</v>
      </c>
      <c r="C12" s="98">
        <v>12</v>
      </c>
      <c r="D12" s="98">
        <v>2</v>
      </c>
      <c r="E12" s="98">
        <v>70</v>
      </c>
      <c r="F12" s="119">
        <v>7</v>
      </c>
      <c r="G12" s="98">
        <v>0</v>
      </c>
      <c r="H12" s="98">
        <v>0</v>
      </c>
      <c r="I12" s="98">
        <v>22</v>
      </c>
      <c r="L12" s="98" t="s">
        <v>799</v>
      </c>
      <c r="M12" s="107">
        <v>7</v>
      </c>
      <c r="N12" s="98">
        <v>3</v>
      </c>
      <c r="O12" s="98">
        <v>8</v>
      </c>
      <c r="P12" s="98">
        <v>3</v>
      </c>
      <c r="Q12" s="116">
        <v>2.6666666666666665</v>
      </c>
      <c r="R12" s="109">
        <v>3</v>
      </c>
      <c r="S12" s="98">
        <v>8</v>
      </c>
      <c r="T12" s="110">
        <v>14</v>
      </c>
      <c r="U12" s="108">
        <v>1.1428571428571428</v>
      </c>
      <c r="W12" s="98" t="s">
        <v>772</v>
      </c>
      <c r="X12" s="98">
        <v>3</v>
      </c>
      <c r="AA12" s="112">
        <v>3</v>
      </c>
      <c r="AC12" s="92" t="s">
        <v>708</v>
      </c>
      <c r="AD12" s="80">
        <v>3.5350772889417361</v>
      </c>
      <c r="AF12" s="84">
        <v>17.696428571428573</v>
      </c>
      <c r="AH12" s="91">
        <v>5.0059523809523805</v>
      </c>
    </row>
    <row r="13" spans="1:34" x14ac:dyDescent="0.2">
      <c r="A13" s="80" t="s">
        <v>794</v>
      </c>
      <c r="B13" s="80">
        <v>7</v>
      </c>
      <c r="C13" s="80">
        <v>7</v>
      </c>
      <c r="D13" s="80">
        <v>1</v>
      </c>
      <c r="E13" s="80">
        <v>40</v>
      </c>
      <c r="F13" s="118">
        <v>6.666666666666667</v>
      </c>
      <c r="G13" s="80">
        <v>0</v>
      </c>
      <c r="H13" s="80">
        <v>0</v>
      </c>
      <c r="I13" s="80">
        <v>12</v>
      </c>
      <c r="J13" s="80" t="s">
        <v>574</v>
      </c>
      <c r="L13" s="80" t="s">
        <v>542</v>
      </c>
      <c r="M13" s="107">
        <v>31</v>
      </c>
      <c r="N13" s="98">
        <v>11</v>
      </c>
      <c r="O13" s="98">
        <v>97</v>
      </c>
      <c r="P13" s="98">
        <v>2</v>
      </c>
      <c r="Q13" s="116">
        <v>48.5</v>
      </c>
      <c r="R13" s="109">
        <v>1</v>
      </c>
      <c r="S13" s="98">
        <v>19</v>
      </c>
      <c r="T13" s="110">
        <v>93</v>
      </c>
      <c r="U13" s="108">
        <v>3.129032258064516</v>
      </c>
      <c r="W13" s="80" t="s">
        <v>33</v>
      </c>
      <c r="X13" s="80">
        <v>3</v>
      </c>
      <c r="AA13" s="112">
        <v>3</v>
      </c>
    </row>
    <row r="14" spans="1:34" x14ac:dyDescent="0.2">
      <c r="A14" s="101" t="s">
        <v>795</v>
      </c>
      <c r="B14" s="101">
        <v>7</v>
      </c>
      <c r="C14" s="101">
        <v>7</v>
      </c>
      <c r="D14" s="101">
        <v>0</v>
      </c>
      <c r="E14" s="101">
        <v>32</v>
      </c>
      <c r="F14" s="120">
        <v>4.5714285714285712</v>
      </c>
      <c r="G14" s="101">
        <v>0</v>
      </c>
      <c r="H14" s="101">
        <v>0</v>
      </c>
      <c r="I14" s="101">
        <v>13</v>
      </c>
      <c r="J14" s="101" t="s">
        <v>574</v>
      </c>
      <c r="L14" s="80" t="s">
        <v>544</v>
      </c>
      <c r="M14" s="107">
        <v>11</v>
      </c>
      <c r="N14" s="98">
        <v>3</v>
      </c>
      <c r="O14" s="98">
        <v>25</v>
      </c>
      <c r="P14" s="98">
        <v>1</v>
      </c>
      <c r="Q14" s="116">
        <v>25</v>
      </c>
      <c r="R14" s="109">
        <v>1</v>
      </c>
      <c r="S14" s="98">
        <v>14</v>
      </c>
      <c r="T14" s="110">
        <v>66</v>
      </c>
      <c r="U14" s="108">
        <v>2.2727272727272729</v>
      </c>
      <c r="W14" s="80" t="s">
        <v>297</v>
      </c>
      <c r="X14" s="80">
        <v>2</v>
      </c>
      <c r="AA14" s="112">
        <v>2</v>
      </c>
    </row>
    <row r="15" spans="1:34" x14ac:dyDescent="0.2">
      <c r="A15" s="98" t="s">
        <v>544</v>
      </c>
      <c r="B15" s="98">
        <v>2</v>
      </c>
      <c r="C15" s="98">
        <v>2</v>
      </c>
      <c r="D15" s="98">
        <v>1</v>
      </c>
      <c r="E15" s="98">
        <v>81</v>
      </c>
      <c r="F15" s="119">
        <v>81</v>
      </c>
      <c r="G15" s="98">
        <v>1</v>
      </c>
      <c r="H15" s="98">
        <v>0</v>
      </c>
      <c r="I15" s="98">
        <v>65</v>
      </c>
      <c r="J15" s="98" t="s">
        <v>701</v>
      </c>
      <c r="L15" s="80" t="s">
        <v>793</v>
      </c>
      <c r="M15" s="107">
        <v>11</v>
      </c>
      <c r="N15" s="98"/>
      <c r="O15" s="98">
        <v>82</v>
      </c>
      <c r="P15" s="98">
        <v>1</v>
      </c>
      <c r="Q15" s="116">
        <v>82</v>
      </c>
      <c r="R15" s="109">
        <v>1</v>
      </c>
      <c r="S15" s="98">
        <v>29</v>
      </c>
      <c r="T15" s="110">
        <v>66</v>
      </c>
      <c r="U15" s="108">
        <v>7.4545454545454541</v>
      </c>
      <c r="W15" s="80" t="s">
        <v>793</v>
      </c>
      <c r="X15" s="98">
        <v>2</v>
      </c>
      <c r="AA15" s="112">
        <v>2</v>
      </c>
    </row>
    <row r="16" spans="1:34" x14ac:dyDescent="0.2">
      <c r="A16" s="98" t="s">
        <v>542</v>
      </c>
      <c r="B16" s="98">
        <v>4</v>
      </c>
      <c r="C16" s="98">
        <v>4</v>
      </c>
      <c r="D16" s="98">
        <v>0</v>
      </c>
      <c r="E16" s="98">
        <v>55</v>
      </c>
      <c r="F16" s="119">
        <v>13.75</v>
      </c>
      <c r="G16" s="98">
        <v>0</v>
      </c>
      <c r="H16" s="98">
        <v>0</v>
      </c>
      <c r="I16" s="98">
        <v>29</v>
      </c>
      <c r="L16" s="80" t="s">
        <v>689</v>
      </c>
      <c r="M16" s="107">
        <v>1</v>
      </c>
      <c r="N16" s="98"/>
      <c r="O16" s="98">
        <v>9</v>
      </c>
      <c r="P16" s="98"/>
      <c r="Q16" s="116" t="s">
        <v>574</v>
      </c>
      <c r="R16" s="109">
        <v>0</v>
      </c>
      <c r="S16" s="98">
        <v>9</v>
      </c>
      <c r="T16" s="110" t="s">
        <v>574</v>
      </c>
      <c r="U16" s="108">
        <v>9</v>
      </c>
      <c r="W16" s="80" t="s">
        <v>796</v>
      </c>
      <c r="X16" s="80">
        <v>1</v>
      </c>
      <c r="Z16" s="80">
        <v>1</v>
      </c>
      <c r="AA16" s="112">
        <v>2</v>
      </c>
    </row>
    <row r="17" spans="1:27" x14ac:dyDescent="0.2">
      <c r="A17" s="80" t="s">
        <v>144</v>
      </c>
      <c r="B17" s="80">
        <v>1</v>
      </c>
      <c r="C17" s="80">
        <v>1</v>
      </c>
      <c r="D17" s="80">
        <v>0</v>
      </c>
      <c r="E17" s="80">
        <v>44</v>
      </c>
      <c r="F17" s="118">
        <v>44</v>
      </c>
      <c r="G17" s="80">
        <v>0</v>
      </c>
      <c r="H17" s="80">
        <v>0</v>
      </c>
      <c r="I17" s="80">
        <v>44</v>
      </c>
      <c r="J17" s="80" t="s">
        <v>574</v>
      </c>
      <c r="L17" s="80" t="s">
        <v>782</v>
      </c>
      <c r="M17" s="107">
        <v>4</v>
      </c>
      <c r="N17" s="98"/>
      <c r="O17" s="98">
        <v>21</v>
      </c>
      <c r="P17" s="98"/>
      <c r="Q17" s="116" t="s">
        <v>574</v>
      </c>
      <c r="R17" s="121">
        <v>0</v>
      </c>
      <c r="S17" s="98">
        <v>2</v>
      </c>
      <c r="T17" s="110" t="s">
        <v>574</v>
      </c>
      <c r="U17" s="108">
        <v>5.25</v>
      </c>
      <c r="W17" s="80" t="s">
        <v>781</v>
      </c>
      <c r="X17" s="80">
        <v>2</v>
      </c>
      <c r="AA17" s="112">
        <v>2</v>
      </c>
    </row>
    <row r="18" spans="1:27" x14ac:dyDescent="0.2">
      <c r="A18" s="98" t="s">
        <v>33</v>
      </c>
      <c r="B18" s="98">
        <v>4</v>
      </c>
      <c r="C18" s="98">
        <v>2</v>
      </c>
      <c r="D18" s="98">
        <v>0</v>
      </c>
      <c r="E18" s="98">
        <v>33</v>
      </c>
      <c r="F18" s="119">
        <v>16.5</v>
      </c>
      <c r="G18" s="98">
        <v>0</v>
      </c>
      <c r="H18" s="98">
        <v>0</v>
      </c>
      <c r="I18" s="98">
        <v>27</v>
      </c>
      <c r="J18" s="98" t="s">
        <v>574</v>
      </c>
      <c r="M18" s="107"/>
      <c r="N18" s="98"/>
      <c r="O18" s="98"/>
      <c r="P18" s="98"/>
      <c r="Q18" s="116"/>
      <c r="R18" s="121"/>
      <c r="S18" s="98"/>
      <c r="T18" s="110"/>
      <c r="U18" s="108"/>
      <c r="W18" s="80" t="s">
        <v>689</v>
      </c>
      <c r="X18" s="80">
        <v>2</v>
      </c>
      <c r="AA18" s="112">
        <v>2</v>
      </c>
    </row>
    <row r="19" spans="1:27" x14ac:dyDescent="0.2">
      <c r="A19" s="98" t="s">
        <v>782</v>
      </c>
      <c r="B19" s="98">
        <v>3</v>
      </c>
      <c r="C19" s="98">
        <v>3</v>
      </c>
      <c r="D19" s="98">
        <v>1</v>
      </c>
      <c r="E19" s="98">
        <v>32</v>
      </c>
      <c r="F19" s="119">
        <v>16</v>
      </c>
      <c r="G19" s="98">
        <v>0</v>
      </c>
      <c r="H19" s="98">
        <v>0</v>
      </c>
      <c r="I19" s="98">
        <v>26</v>
      </c>
      <c r="J19" s="98" t="s">
        <v>574</v>
      </c>
      <c r="L19" s="93" t="s">
        <v>62</v>
      </c>
      <c r="M19" s="107"/>
      <c r="N19" s="98"/>
      <c r="O19" s="98"/>
      <c r="P19" s="98"/>
      <c r="Q19" s="116"/>
      <c r="R19" s="121"/>
      <c r="S19" s="98"/>
      <c r="T19" s="110"/>
      <c r="U19" s="108"/>
      <c r="W19" s="80" t="s">
        <v>544</v>
      </c>
      <c r="X19" s="80">
        <v>1</v>
      </c>
      <c r="Y19" s="80">
        <v>1</v>
      </c>
      <c r="AA19" s="112">
        <v>2</v>
      </c>
    </row>
    <row r="20" spans="1:27" x14ac:dyDescent="0.2">
      <c r="A20" s="80" t="s">
        <v>796</v>
      </c>
      <c r="B20" s="80">
        <v>3</v>
      </c>
      <c r="C20" s="80">
        <v>3</v>
      </c>
      <c r="D20" s="80">
        <v>0</v>
      </c>
      <c r="E20" s="80">
        <v>30</v>
      </c>
      <c r="F20" s="118">
        <v>10</v>
      </c>
      <c r="G20" s="80">
        <v>0</v>
      </c>
      <c r="H20" s="80">
        <v>0</v>
      </c>
      <c r="I20" s="80">
        <v>20</v>
      </c>
      <c r="J20" s="80" t="s">
        <v>574</v>
      </c>
      <c r="M20" s="107"/>
      <c r="N20" s="98"/>
      <c r="O20" s="98"/>
      <c r="P20" s="98"/>
      <c r="Q20" s="116"/>
      <c r="R20" s="121"/>
      <c r="S20" s="98"/>
      <c r="T20" s="110"/>
      <c r="U20" s="108"/>
      <c r="W20" s="80" t="s">
        <v>381</v>
      </c>
      <c r="X20" s="80">
        <v>1</v>
      </c>
      <c r="AA20" s="80">
        <v>1</v>
      </c>
    </row>
    <row r="21" spans="1:27" x14ac:dyDescent="0.2">
      <c r="A21" s="80" t="s">
        <v>781</v>
      </c>
      <c r="B21" s="80">
        <v>11</v>
      </c>
      <c r="C21" s="80">
        <v>7</v>
      </c>
      <c r="D21" s="80">
        <v>6</v>
      </c>
      <c r="E21" s="80">
        <v>17</v>
      </c>
      <c r="F21" s="118">
        <v>17</v>
      </c>
      <c r="G21" s="80">
        <v>0</v>
      </c>
      <c r="H21" s="80">
        <v>0</v>
      </c>
      <c r="I21" s="80">
        <v>11</v>
      </c>
      <c r="J21" s="80" t="s">
        <v>574</v>
      </c>
      <c r="M21" s="107"/>
      <c r="N21" s="98"/>
      <c r="O21" s="98"/>
      <c r="P21" s="98"/>
      <c r="Q21" s="116"/>
      <c r="R21" s="121"/>
      <c r="S21" s="98"/>
      <c r="T21" s="110"/>
      <c r="U21" s="108"/>
      <c r="W21" s="80" t="s">
        <v>797</v>
      </c>
      <c r="X21" s="80">
        <v>1</v>
      </c>
      <c r="AA21" s="80">
        <v>1</v>
      </c>
    </row>
    <row r="22" spans="1:27" x14ac:dyDescent="0.2">
      <c r="A22" s="80" t="s">
        <v>297</v>
      </c>
      <c r="B22" s="80">
        <v>1</v>
      </c>
      <c r="C22" s="80">
        <v>1</v>
      </c>
      <c r="D22" s="80">
        <v>0</v>
      </c>
      <c r="E22" s="80">
        <v>13</v>
      </c>
      <c r="F22" s="118">
        <v>13</v>
      </c>
      <c r="G22" s="80">
        <v>0</v>
      </c>
      <c r="H22" s="80">
        <v>0</v>
      </c>
      <c r="I22" s="80">
        <v>13</v>
      </c>
      <c r="J22" s="80" t="s">
        <v>574</v>
      </c>
      <c r="W22" s="80" t="s">
        <v>144</v>
      </c>
      <c r="X22" s="80">
        <v>1</v>
      </c>
      <c r="AA22" s="80">
        <v>1</v>
      </c>
    </row>
    <row r="23" spans="1:27" x14ac:dyDescent="0.2">
      <c r="A23" s="80" t="s">
        <v>689</v>
      </c>
      <c r="B23" s="80">
        <v>3</v>
      </c>
      <c r="C23" s="80">
        <v>3</v>
      </c>
      <c r="D23" s="80">
        <v>0</v>
      </c>
      <c r="E23" s="80">
        <v>4</v>
      </c>
      <c r="F23" s="118">
        <v>1.3333333333333333</v>
      </c>
      <c r="G23" s="80">
        <v>0</v>
      </c>
      <c r="H23" s="80">
        <v>0</v>
      </c>
      <c r="I23" s="80">
        <v>2</v>
      </c>
      <c r="J23" s="80" t="s">
        <v>574</v>
      </c>
      <c r="W23" s="80" t="s">
        <v>799</v>
      </c>
      <c r="X23" s="80">
        <v>1</v>
      </c>
      <c r="AA23" s="80">
        <v>1</v>
      </c>
    </row>
    <row r="24" spans="1:27" x14ac:dyDescent="0.2">
      <c r="A24" s="98" t="s">
        <v>91</v>
      </c>
      <c r="B24" s="98">
        <v>1</v>
      </c>
      <c r="C24" s="98">
        <v>1</v>
      </c>
      <c r="D24" s="98">
        <v>0</v>
      </c>
      <c r="E24" s="98">
        <v>3</v>
      </c>
      <c r="F24" s="119">
        <v>3</v>
      </c>
      <c r="G24" s="98">
        <v>0</v>
      </c>
      <c r="H24" s="98">
        <v>0</v>
      </c>
      <c r="I24" s="98">
        <v>3</v>
      </c>
      <c r="J24" s="80" t="s">
        <v>574</v>
      </c>
      <c r="W24" s="80" t="s">
        <v>798</v>
      </c>
      <c r="X24" s="80">
        <v>1</v>
      </c>
      <c r="AA24" s="80">
        <v>1</v>
      </c>
    </row>
    <row r="25" spans="1:27" x14ac:dyDescent="0.2">
      <c r="A25" s="80" t="s">
        <v>797</v>
      </c>
      <c r="B25" s="80">
        <v>2</v>
      </c>
      <c r="C25" s="80">
        <v>2</v>
      </c>
      <c r="D25" s="80">
        <v>0</v>
      </c>
      <c r="E25" s="80">
        <v>3</v>
      </c>
      <c r="F25" s="118">
        <v>1.5</v>
      </c>
      <c r="G25" s="80">
        <v>0</v>
      </c>
      <c r="H25" s="80">
        <v>0</v>
      </c>
      <c r="I25" s="80">
        <v>2</v>
      </c>
      <c r="J25" s="80" t="s">
        <v>574</v>
      </c>
    </row>
    <row r="26" spans="1:27" x14ac:dyDescent="0.2">
      <c r="A26" s="80" t="s">
        <v>783</v>
      </c>
      <c r="B26" s="80">
        <v>1</v>
      </c>
      <c r="C26" s="80">
        <v>1</v>
      </c>
      <c r="D26" s="80">
        <v>0</v>
      </c>
      <c r="E26" s="80">
        <v>1</v>
      </c>
      <c r="F26" s="118">
        <v>1</v>
      </c>
      <c r="G26" s="80">
        <v>0</v>
      </c>
      <c r="H26" s="80">
        <v>0</v>
      </c>
      <c r="I26" s="80">
        <v>1</v>
      </c>
      <c r="J26" s="80" t="s">
        <v>574</v>
      </c>
    </row>
    <row r="27" spans="1:27" x14ac:dyDescent="0.2">
      <c r="A27" s="80" t="s">
        <v>798</v>
      </c>
      <c r="B27" s="80">
        <v>2</v>
      </c>
      <c r="C27" s="80">
        <v>2</v>
      </c>
      <c r="D27" s="80">
        <v>0</v>
      </c>
      <c r="E27" s="80">
        <v>0</v>
      </c>
      <c r="F27" s="118">
        <v>0</v>
      </c>
      <c r="G27" s="80">
        <v>0</v>
      </c>
      <c r="H27" s="80">
        <v>0</v>
      </c>
      <c r="I27" s="80">
        <v>0</v>
      </c>
      <c r="J27" s="80" t="s">
        <v>574</v>
      </c>
    </row>
    <row r="28" spans="1:27" x14ac:dyDescent="0.2">
      <c r="A28" s="80" t="s">
        <v>799</v>
      </c>
      <c r="B28" s="80">
        <v>1</v>
      </c>
      <c r="C28" s="80">
        <v>1</v>
      </c>
      <c r="D28" s="80">
        <v>1</v>
      </c>
      <c r="E28" s="80">
        <v>0</v>
      </c>
      <c r="F28" s="118" t="s">
        <v>702</v>
      </c>
      <c r="G28" s="80">
        <v>0</v>
      </c>
      <c r="H28" s="80">
        <v>0</v>
      </c>
      <c r="I28" s="80">
        <v>0</v>
      </c>
      <c r="J28" s="80" t="s">
        <v>701</v>
      </c>
    </row>
    <row r="29" spans="1:27" x14ac:dyDescent="0.2">
      <c r="A29" s="80" t="s">
        <v>673</v>
      </c>
      <c r="B29" s="80">
        <v>3</v>
      </c>
      <c r="C29" s="80">
        <v>0</v>
      </c>
      <c r="D29" s="80">
        <v>0</v>
      </c>
      <c r="F29" s="118" t="s">
        <v>702</v>
      </c>
      <c r="G29" s="80">
        <v>0</v>
      </c>
      <c r="H29" s="80">
        <v>0</v>
      </c>
      <c r="I29" s="80">
        <v>0</v>
      </c>
    </row>
    <row r="31" spans="1:27" x14ac:dyDescent="0.2">
      <c r="A31" s="148" t="s">
        <v>620</v>
      </c>
      <c r="B31" s="148"/>
      <c r="C31" s="148"/>
      <c r="D31" s="148"/>
      <c r="E31" s="148"/>
      <c r="F31" s="148"/>
      <c r="G31" s="148"/>
      <c r="H31" s="148"/>
      <c r="I31" s="148"/>
    </row>
  </sheetData>
  <mergeCells count="1">
    <mergeCell ref="A31:I31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0"/>
  <dimension ref="A1:AH29"/>
  <sheetViews>
    <sheetView workbookViewId="0">
      <selection activeCell="A27" sqref="A27:I27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9.42578125" style="80" bestFit="1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28515625" style="80" customWidth="1"/>
    <col min="18" max="19" width="3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768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80" t="s">
        <v>771</v>
      </c>
      <c r="B4" s="80">
        <v>8</v>
      </c>
      <c r="C4" s="80">
        <v>8</v>
      </c>
      <c r="D4" s="80">
        <v>1</v>
      </c>
      <c r="E4" s="80">
        <v>266</v>
      </c>
      <c r="F4" s="115">
        <v>38</v>
      </c>
      <c r="G4" s="80">
        <v>3</v>
      </c>
      <c r="H4" s="80">
        <v>0</v>
      </c>
      <c r="I4" s="80">
        <v>75</v>
      </c>
      <c r="L4" s="98" t="s">
        <v>94</v>
      </c>
      <c r="M4" s="107">
        <v>168.83333333333334</v>
      </c>
      <c r="N4" s="98">
        <v>27</v>
      </c>
      <c r="O4" s="98">
        <v>560</v>
      </c>
      <c r="P4" s="98">
        <v>50</v>
      </c>
      <c r="Q4" s="116">
        <v>11.2</v>
      </c>
      <c r="R4" s="98" t="s">
        <v>786</v>
      </c>
      <c r="S4" s="98">
        <v>20</v>
      </c>
      <c r="T4" s="98">
        <v>20.3</v>
      </c>
      <c r="U4" s="98">
        <v>3.32</v>
      </c>
      <c r="W4" s="80" t="s">
        <v>297</v>
      </c>
      <c r="X4" s="80">
        <v>13</v>
      </c>
      <c r="Y4" s="80">
        <v>1</v>
      </c>
      <c r="Z4" s="80">
        <v>1</v>
      </c>
      <c r="AA4" s="112">
        <v>15</v>
      </c>
      <c r="AC4" s="80">
        <v>8</v>
      </c>
      <c r="AD4" s="80">
        <v>4</v>
      </c>
      <c r="AE4" s="80">
        <v>5</v>
      </c>
      <c r="AF4" s="80">
        <v>2</v>
      </c>
    </row>
    <row r="5" spans="1:34" x14ac:dyDescent="0.2">
      <c r="A5" s="80" t="s">
        <v>9</v>
      </c>
      <c r="B5" s="80">
        <v>15</v>
      </c>
      <c r="C5" s="80">
        <v>14</v>
      </c>
      <c r="D5" s="80">
        <v>4</v>
      </c>
      <c r="E5" s="80">
        <v>379</v>
      </c>
      <c r="F5" s="115">
        <v>37.9</v>
      </c>
      <c r="G5" s="80">
        <v>4</v>
      </c>
      <c r="H5" s="80">
        <v>0</v>
      </c>
      <c r="I5" s="80">
        <v>74</v>
      </c>
      <c r="J5" s="80" t="s">
        <v>701</v>
      </c>
      <c r="L5" s="98" t="s">
        <v>765</v>
      </c>
      <c r="M5" s="107">
        <v>54.5</v>
      </c>
      <c r="N5" s="98">
        <v>8</v>
      </c>
      <c r="O5" s="98">
        <v>194</v>
      </c>
      <c r="P5" s="98">
        <v>14</v>
      </c>
      <c r="Q5" s="116">
        <v>13.9</v>
      </c>
      <c r="R5" s="98" t="s">
        <v>788</v>
      </c>
      <c r="S5" s="98">
        <v>29</v>
      </c>
      <c r="T5" s="98">
        <v>23.4</v>
      </c>
      <c r="U5" s="98">
        <v>3.56</v>
      </c>
      <c r="W5" s="80" t="s">
        <v>11</v>
      </c>
      <c r="X5" s="80">
        <v>6</v>
      </c>
      <c r="Y5" s="80">
        <v>1</v>
      </c>
      <c r="Z5" s="80">
        <v>3</v>
      </c>
      <c r="AA5" s="112">
        <v>10</v>
      </c>
    </row>
    <row r="6" spans="1:34" x14ac:dyDescent="0.2">
      <c r="A6" s="80" t="s">
        <v>102</v>
      </c>
      <c r="B6" s="80">
        <v>11</v>
      </c>
      <c r="C6" s="80">
        <v>11</v>
      </c>
      <c r="D6" s="80">
        <v>1</v>
      </c>
      <c r="E6" s="80">
        <v>292</v>
      </c>
      <c r="F6" s="115">
        <v>29.2</v>
      </c>
      <c r="G6" s="80">
        <v>3</v>
      </c>
      <c r="H6" s="80">
        <v>0</v>
      </c>
      <c r="I6" s="80">
        <v>68</v>
      </c>
      <c r="L6" s="98" t="s">
        <v>770</v>
      </c>
      <c r="M6" s="107">
        <v>55.666666666666664</v>
      </c>
      <c r="N6" s="98">
        <v>10</v>
      </c>
      <c r="O6" s="98">
        <v>169</v>
      </c>
      <c r="P6" s="98">
        <v>12</v>
      </c>
      <c r="Q6" s="116">
        <v>14.1</v>
      </c>
      <c r="R6" s="98" t="s">
        <v>787</v>
      </c>
      <c r="S6" s="98">
        <v>35</v>
      </c>
      <c r="T6" s="98">
        <v>27.8</v>
      </c>
      <c r="U6" s="98">
        <v>3.04</v>
      </c>
      <c r="W6" s="80" t="s">
        <v>182</v>
      </c>
      <c r="X6" s="80">
        <v>8</v>
      </c>
      <c r="Y6" s="80">
        <v>1</v>
      </c>
      <c r="AA6" s="112">
        <v>9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182</v>
      </c>
      <c r="B7" s="80">
        <v>16</v>
      </c>
      <c r="C7" s="80">
        <v>16</v>
      </c>
      <c r="D7" s="80">
        <v>2</v>
      </c>
      <c r="E7" s="80">
        <v>392</v>
      </c>
      <c r="F7" s="115">
        <v>28</v>
      </c>
      <c r="G7" s="80">
        <v>2</v>
      </c>
      <c r="H7" s="80">
        <v>0</v>
      </c>
      <c r="I7" s="80">
        <v>63</v>
      </c>
      <c r="J7" s="80" t="s">
        <v>701</v>
      </c>
      <c r="L7" s="98" t="s">
        <v>33</v>
      </c>
      <c r="M7" s="107">
        <v>146.83333333333334</v>
      </c>
      <c r="N7" s="98">
        <v>36</v>
      </c>
      <c r="O7" s="98">
        <v>444</v>
      </c>
      <c r="P7" s="98">
        <v>18</v>
      </c>
      <c r="Q7" s="116">
        <v>24.7</v>
      </c>
      <c r="R7" s="98" t="s">
        <v>787</v>
      </c>
      <c r="S7" s="98">
        <v>10</v>
      </c>
      <c r="T7" s="98">
        <v>48.9</v>
      </c>
      <c r="U7" s="98">
        <v>3.02</v>
      </c>
      <c r="W7" s="80" t="s">
        <v>94</v>
      </c>
      <c r="X7" s="80">
        <v>8</v>
      </c>
      <c r="AA7" s="112">
        <v>8</v>
      </c>
      <c r="AC7" s="92" t="s">
        <v>72</v>
      </c>
      <c r="AD7" s="80">
        <v>2345</v>
      </c>
      <c r="AE7" s="80">
        <v>196</v>
      </c>
      <c r="AF7" s="80">
        <v>2541</v>
      </c>
      <c r="AG7" s="80">
        <v>115</v>
      </c>
      <c r="AH7" s="88">
        <v>708.16666666666663</v>
      </c>
    </row>
    <row r="8" spans="1:34" x14ac:dyDescent="0.2">
      <c r="A8" s="80" t="s">
        <v>297</v>
      </c>
      <c r="B8" s="80">
        <v>17</v>
      </c>
      <c r="C8" s="80">
        <v>13</v>
      </c>
      <c r="D8" s="80">
        <v>1</v>
      </c>
      <c r="E8" s="80">
        <v>272</v>
      </c>
      <c r="F8" s="115">
        <v>22.7</v>
      </c>
      <c r="G8" s="80">
        <v>1</v>
      </c>
      <c r="H8" s="80">
        <v>0</v>
      </c>
      <c r="I8" s="80">
        <v>56</v>
      </c>
      <c r="L8" s="98" t="s">
        <v>382</v>
      </c>
      <c r="M8" s="107">
        <v>82</v>
      </c>
      <c r="N8" s="98">
        <v>16</v>
      </c>
      <c r="O8" s="98">
        <v>283</v>
      </c>
      <c r="P8" s="98">
        <v>11</v>
      </c>
      <c r="Q8" s="116">
        <v>25.7</v>
      </c>
      <c r="R8" s="98" t="s">
        <v>788</v>
      </c>
      <c r="S8" s="98">
        <v>23</v>
      </c>
      <c r="T8" s="98">
        <v>44.7</v>
      </c>
      <c r="U8" s="98">
        <v>3.45</v>
      </c>
      <c r="W8" s="80" t="s">
        <v>102</v>
      </c>
      <c r="X8" s="80">
        <v>7</v>
      </c>
      <c r="AA8" s="112">
        <v>7</v>
      </c>
      <c r="AC8" s="92" t="s">
        <v>708</v>
      </c>
      <c r="AD8" s="80">
        <v>2367</v>
      </c>
      <c r="AE8" s="80">
        <v>163</v>
      </c>
      <c r="AF8" s="80">
        <v>2530</v>
      </c>
      <c r="AG8" s="80">
        <v>142</v>
      </c>
      <c r="AH8" s="88">
        <v>710.83333333333337</v>
      </c>
    </row>
    <row r="9" spans="1:34" x14ac:dyDescent="0.2">
      <c r="A9" s="80" t="s">
        <v>770</v>
      </c>
      <c r="B9" s="80">
        <v>9</v>
      </c>
      <c r="C9" s="80">
        <v>9</v>
      </c>
      <c r="D9" s="80">
        <v>0</v>
      </c>
      <c r="E9" s="80">
        <v>197</v>
      </c>
      <c r="F9" s="115">
        <v>21.9</v>
      </c>
      <c r="G9" s="80">
        <v>1</v>
      </c>
      <c r="H9" s="80">
        <v>0</v>
      </c>
      <c r="I9" s="80">
        <v>65</v>
      </c>
      <c r="L9" s="101" t="s">
        <v>182</v>
      </c>
      <c r="M9" s="103">
        <v>116.33333333333333</v>
      </c>
      <c r="N9" s="101">
        <v>21</v>
      </c>
      <c r="O9" s="101">
        <v>425</v>
      </c>
      <c r="P9" s="101">
        <v>15</v>
      </c>
      <c r="Q9" s="117">
        <v>28.3</v>
      </c>
      <c r="R9" s="101" t="s">
        <v>787</v>
      </c>
      <c r="S9" s="101">
        <v>32</v>
      </c>
      <c r="T9" s="101">
        <v>46.5</v>
      </c>
      <c r="U9" s="101">
        <v>3.65</v>
      </c>
      <c r="W9" s="80" t="s">
        <v>382</v>
      </c>
      <c r="X9" s="80">
        <v>6</v>
      </c>
      <c r="AA9" s="112">
        <v>6</v>
      </c>
      <c r="AC9" s="92"/>
    </row>
    <row r="10" spans="1:34" x14ac:dyDescent="0.2">
      <c r="A10" s="80" t="s">
        <v>94</v>
      </c>
      <c r="B10" s="80">
        <v>16</v>
      </c>
      <c r="C10" s="80">
        <v>12</v>
      </c>
      <c r="D10" s="80">
        <v>2</v>
      </c>
      <c r="E10" s="80">
        <v>188</v>
      </c>
      <c r="F10" s="115">
        <v>18.8</v>
      </c>
      <c r="G10" s="80">
        <v>0</v>
      </c>
      <c r="H10" s="80">
        <v>0</v>
      </c>
      <c r="I10" s="80">
        <v>37</v>
      </c>
      <c r="J10" s="80" t="s">
        <v>701</v>
      </c>
      <c r="L10" s="80" t="s">
        <v>746</v>
      </c>
      <c r="M10" s="88">
        <v>33.333333333333336</v>
      </c>
      <c r="N10" s="80">
        <v>4</v>
      </c>
      <c r="O10" s="80">
        <v>135</v>
      </c>
      <c r="P10" s="80">
        <v>6</v>
      </c>
      <c r="Q10" s="115">
        <v>22.5</v>
      </c>
      <c r="R10" s="80" t="s">
        <v>789</v>
      </c>
      <c r="S10" s="80">
        <v>8</v>
      </c>
      <c r="T10" s="80">
        <v>33.299999999999997</v>
      </c>
      <c r="U10" s="80">
        <v>4.05</v>
      </c>
      <c r="W10" s="80" t="s">
        <v>771</v>
      </c>
      <c r="X10" s="80">
        <v>4</v>
      </c>
      <c r="AA10" s="112">
        <v>4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98" t="s">
        <v>382</v>
      </c>
      <c r="B11" s="98">
        <v>14</v>
      </c>
      <c r="C11" s="98">
        <v>9</v>
      </c>
      <c r="D11" s="98">
        <v>4</v>
      </c>
      <c r="E11" s="98">
        <v>46</v>
      </c>
      <c r="F11" s="116">
        <v>9.1999999999999993</v>
      </c>
      <c r="G11" s="98">
        <v>0</v>
      </c>
      <c r="H11" s="98">
        <v>0</v>
      </c>
      <c r="I11" s="98">
        <v>17</v>
      </c>
      <c r="J11" s="98"/>
      <c r="L11" s="80" t="s">
        <v>297</v>
      </c>
      <c r="M11" s="88">
        <v>5</v>
      </c>
      <c r="N11" s="80">
        <v>1</v>
      </c>
      <c r="O11" s="80">
        <v>14</v>
      </c>
      <c r="P11" s="80">
        <v>3</v>
      </c>
      <c r="Q11" s="115">
        <v>4.7</v>
      </c>
      <c r="R11" s="80" t="s">
        <v>790</v>
      </c>
      <c r="S11" s="80">
        <v>8</v>
      </c>
      <c r="T11" s="80">
        <v>10</v>
      </c>
      <c r="U11" s="80">
        <v>2.8</v>
      </c>
      <c r="W11" s="80" t="s">
        <v>9</v>
      </c>
      <c r="X11" s="80">
        <v>3</v>
      </c>
      <c r="Y11" s="80">
        <v>1</v>
      </c>
      <c r="AA11" s="112">
        <v>4</v>
      </c>
      <c r="AC11" s="92" t="s">
        <v>72</v>
      </c>
      <c r="AD11" s="80">
        <v>3.59</v>
      </c>
      <c r="AF11" s="84">
        <v>22.1</v>
      </c>
      <c r="AH11" s="91">
        <v>6.16</v>
      </c>
    </row>
    <row r="12" spans="1:34" x14ac:dyDescent="0.2">
      <c r="A12" s="80" t="s">
        <v>689</v>
      </c>
      <c r="B12" s="80">
        <v>9</v>
      </c>
      <c r="C12" s="80">
        <v>8</v>
      </c>
      <c r="D12" s="80">
        <v>2</v>
      </c>
      <c r="E12" s="80">
        <v>40</v>
      </c>
      <c r="F12" s="115">
        <v>6.7</v>
      </c>
      <c r="G12" s="80">
        <v>0</v>
      </c>
      <c r="H12" s="80">
        <v>0</v>
      </c>
      <c r="I12" s="80">
        <v>19</v>
      </c>
      <c r="L12" s="80" t="s">
        <v>544</v>
      </c>
      <c r="M12" s="88">
        <v>12</v>
      </c>
      <c r="N12" s="80">
        <v>1</v>
      </c>
      <c r="O12" s="80">
        <v>48</v>
      </c>
      <c r="P12" s="80">
        <v>3</v>
      </c>
      <c r="Q12" s="115">
        <v>16</v>
      </c>
      <c r="R12" s="80" t="s">
        <v>790</v>
      </c>
      <c r="S12" s="80">
        <v>22</v>
      </c>
      <c r="T12" s="80">
        <v>24</v>
      </c>
      <c r="U12" s="80">
        <v>4</v>
      </c>
      <c r="W12" s="80" t="s">
        <v>33</v>
      </c>
      <c r="X12" s="80">
        <v>4</v>
      </c>
      <c r="AA12" s="112">
        <v>4</v>
      </c>
      <c r="AC12" s="92" t="s">
        <v>708</v>
      </c>
      <c r="AD12" s="80">
        <v>3.56</v>
      </c>
      <c r="AF12" s="80">
        <v>17.82</v>
      </c>
      <c r="AH12" s="91">
        <v>5.01</v>
      </c>
    </row>
    <row r="13" spans="1:34" x14ac:dyDescent="0.2">
      <c r="A13" s="101" t="s">
        <v>144</v>
      </c>
      <c r="B13" s="101">
        <v>8</v>
      </c>
      <c r="C13" s="101">
        <v>7</v>
      </c>
      <c r="D13" s="101">
        <v>1</v>
      </c>
      <c r="E13" s="101">
        <v>30</v>
      </c>
      <c r="F13" s="117">
        <v>5</v>
      </c>
      <c r="G13" s="101">
        <v>0</v>
      </c>
      <c r="H13" s="101">
        <v>0</v>
      </c>
      <c r="I13" s="101">
        <v>10</v>
      </c>
      <c r="J13" s="101" t="s">
        <v>701</v>
      </c>
      <c r="L13" s="80" t="s">
        <v>43</v>
      </c>
      <c r="M13" s="88">
        <v>25.333333333333332</v>
      </c>
      <c r="N13" s="80">
        <v>5</v>
      </c>
      <c r="O13" s="80">
        <v>68</v>
      </c>
      <c r="P13" s="80">
        <v>3</v>
      </c>
      <c r="Q13" s="115">
        <v>22.7</v>
      </c>
      <c r="R13" s="80" t="s">
        <v>790</v>
      </c>
      <c r="S13" s="80">
        <v>32</v>
      </c>
      <c r="T13" s="80">
        <v>50.7</v>
      </c>
      <c r="U13" s="80">
        <v>2.68</v>
      </c>
      <c r="W13" s="80" t="s">
        <v>106</v>
      </c>
      <c r="X13" s="80">
        <v>3</v>
      </c>
      <c r="AA13" s="112">
        <v>3</v>
      </c>
    </row>
    <row r="14" spans="1:34" x14ac:dyDescent="0.2">
      <c r="A14" s="80" t="s">
        <v>11</v>
      </c>
      <c r="B14" s="80">
        <v>8</v>
      </c>
      <c r="C14" s="80">
        <v>5</v>
      </c>
      <c r="D14" s="80">
        <v>1</v>
      </c>
      <c r="E14" s="80">
        <v>50</v>
      </c>
      <c r="F14" s="115">
        <v>12.5</v>
      </c>
      <c r="G14" s="80">
        <v>0</v>
      </c>
      <c r="H14" s="80">
        <v>0</v>
      </c>
      <c r="I14" s="80">
        <v>33</v>
      </c>
      <c r="L14" s="80" t="s">
        <v>761</v>
      </c>
      <c r="M14" s="88">
        <v>6</v>
      </c>
      <c r="O14" s="80">
        <v>41</v>
      </c>
      <c r="P14" s="80">
        <v>1</v>
      </c>
      <c r="Q14" s="115">
        <v>41</v>
      </c>
      <c r="R14" s="80" t="s">
        <v>789</v>
      </c>
      <c r="S14" s="80">
        <v>23</v>
      </c>
      <c r="T14" s="80">
        <v>36</v>
      </c>
      <c r="U14" s="80">
        <v>6.83</v>
      </c>
      <c r="W14" s="80" t="s">
        <v>770</v>
      </c>
      <c r="Y14" s="80">
        <v>2</v>
      </c>
      <c r="AA14" s="112">
        <v>2</v>
      </c>
    </row>
    <row r="15" spans="1:34" x14ac:dyDescent="0.2">
      <c r="A15" s="80" t="s">
        <v>101</v>
      </c>
      <c r="B15" s="80">
        <v>2</v>
      </c>
      <c r="C15" s="80">
        <v>2</v>
      </c>
      <c r="D15" s="80">
        <v>1</v>
      </c>
      <c r="E15" s="80">
        <v>42</v>
      </c>
      <c r="F15" s="115">
        <v>42</v>
      </c>
      <c r="G15" s="80">
        <v>0</v>
      </c>
      <c r="H15" s="80">
        <v>0</v>
      </c>
      <c r="I15" s="80">
        <v>30</v>
      </c>
      <c r="J15" s="80" t="s">
        <v>701</v>
      </c>
      <c r="L15" s="80" t="s">
        <v>771</v>
      </c>
      <c r="M15" s="88">
        <v>4</v>
      </c>
      <c r="O15" s="80">
        <v>21</v>
      </c>
      <c r="Q15" s="115"/>
      <c r="R15" s="80" t="s">
        <v>791</v>
      </c>
      <c r="S15" s="80">
        <v>21</v>
      </c>
      <c r="U15" s="80">
        <v>5.25</v>
      </c>
      <c r="W15" s="80" t="s">
        <v>761</v>
      </c>
      <c r="X15" s="80">
        <v>2</v>
      </c>
      <c r="AA15" s="112">
        <v>2</v>
      </c>
    </row>
    <row r="16" spans="1:34" x14ac:dyDescent="0.2">
      <c r="A16" s="80" t="s">
        <v>761</v>
      </c>
      <c r="B16" s="80">
        <v>7</v>
      </c>
      <c r="C16" s="80">
        <v>6</v>
      </c>
      <c r="D16" s="80">
        <v>2</v>
      </c>
      <c r="E16" s="80">
        <v>40</v>
      </c>
      <c r="F16" s="115">
        <v>10</v>
      </c>
      <c r="G16" s="80">
        <v>0</v>
      </c>
      <c r="H16" s="80">
        <v>0</v>
      </c>
      <c r="I16" s="80">
        <v>10</v>
      </c>
      <c r="J16" s="80" t="s">
        <v>701</v>
      </c>
      <c r="L16" s="80" t="s">
        <v>735</v>
      </c>
      <c r="M16" s="88">
        <v>2</v>
      </c>
      <c r="O16" s="80">
        <v>15</v>
      </c>
      <c r="Q16" s="115"/>
      <c r="R16" s="80" t="s">
        <v>791</v>
      </c>
      <c r="S16" s="80">
        <v>15</v>
      </c>
      <c r="U16" s="80">
        <v>7.5</v>
      </c>
      <c r="W16" s="80" t="s">
        <v>689</v>
      </c>
      <c r="X16" s="80">
        <v>2</v>
      </c>
      <c r="AA16" s="112">
        <v>2</v>
      </c>
    </row>
    <row r="17" spans="1:27" x14ac:dyDescent="0.2">
      <c r="A17" s="80" t="s">
        <v>106</v>
      </c>
      <c r="B17" s="80">
        <v>5</v>
      </c>
      <c r="C17" s="80">
        <v>4</v>
      </c>
      <c r="D17" s="80">
        <v>0</v>
      </c>
      <c r="E17" s="80">
        <v>31</v>
      </c>
      <c r="F17" s="115">
        <v>7.8</v>
      </c>
      <c r="G17" s="80">
        <v>0</v>
      </c>
      <c r="H17" s="80">
        <v>0</v>
      </c>
      <c r="I17" s="80">
        <v>16</v>
      </c>
      <c r="M17" s="88"/>
      <c r="Q17" s="115"/>
      <c r="W17" s="80" t="s">
        <v>101</v>
      </c>
      <c r="X17" s="80">
        <v>2</v>
      </c>
      <c r="AA17" s="112">
        <v>2</v>
      </c>
    </row>
    <row r="18" spans="1:27" x14ac:dyDescent="0.2">
      <c r="A18" s="80" t="s">
        <v>544</v>
      </c>
      <c r="B18" s="80">
        <v>4</v>
      </c>
      <c r="C18" s="80">
        <v>3</v>
      </c>
      <c r="D18" s="80">
        <v>0</v>
      </c>
      <c r="E18" s="80">
        <v>19</v>
      </c>
      <c r="F18" s="115">
        <v>6.3</v>
      </c>
      <c r="G18" s="80">
        <v>0</v>
      </c>
      <c r="H18" s="80">
        <v>0</v>
      </c>
      <c r="I18" s="80">
        <v>13</v>
      </c>
      <c r="L18" s="93" t="s">
        <v>62</v>
      </c>
      <c r="M18" s="88"/>
      <c r="W18" s="80" t="s">
        <v>544</v>
      </c>
      <c r="X18" s="80">
        <v>1</v>
      </c>
      <c r="AA18" s="112">
        <v>1</v>
      </c>
    </row>
    <row r="19" spans="1:27" x14ac:dyDescent="0.2">
      <c r="A19" s="80" t="s">
        <v>542</v>
      </c>
      <c r="B19" s="80">
        <v>2</v>
      </c>
      <c r="C19" s="80">
        <v>2</v>
      </c>
      <c r="D19" s="80">
        <v>1</v>
      </c>
      <c r="E19" s="80">
        <v>15</v>
      </c>
      <c r="F19" s="115">
        <v>15</v>
      </c>
      <c r="G19" s="80">
        <v>0</v>
      </c>
      <c r="H19" s="80">
        <v>0</v>
      </c>
      <c r="I19" s="80">
        <v>10</v>
      </c>
      <c r="W19" s="80" t="s">
        <v>765</v>
      </c>
      <c r="X19" s="80">
        <v>1</v>
      </c>
      <c r="AA19" s="80">
        <v>1</v>
      </c>
    </row>
    <row r="20" spans="1:27" x14ac:dyDescent="0.2">
      <c r="A20" s="80" t="s">
        <v>33</v>
      </c>
      <c r="B20" s="80">
        <v>15</v>
      </c>
      <c r="C20" s="80">
        <v>6</v>
      </c>
      <c r="D20" s="80">
        <v>3</v>
      </c>
      <c r="E20" s="80">
        <v>12</v>
      </c>
      <c r="F20" s="115">
        <v>4</v>
      </c>
      <c r="G20" s="80">
        <v>0</v>
      </c>
      <c r="H20" s="80">
        <v>0</v>
      </c>
      <c r="I20" s="80">
        <v>12</v>
      </c>
      <c r="J20" s="80" t="s">
        <v>701</v>
      </c>
      <c r="W20" s="80" t="s">
        <v>558</v>
      </c>
      <c r="X20" s="80">
        <v>1</v>
      </c>
      <c r="AA20" s="80">
        <v>1</v>
      </c>
    </row>
    <row r="21" spans="1:27" x14ac:dyDescent="0.2">
      <c r="A21" s="80" t="s">
        <v>735</v>
      </c>
      <c r="B21" s="80">
        <v>1</v>
      </c>
      <c r="C21" s="80">
        <v>1</v>
      </c>
      <c r="D21" s="80">
        <v>0</v>
      </c>
      <c r="E21" s="80">
        <v>11</v>
      </c>
      <c r="F21" s="115">
        <v>11</v>
      </c>
      <c r="G21" s="80">
        <v>0</v>
      </c>
      <c r="H21" s="80">
        <v>0</v>
      </c>
      <c r="I21" s="80">
        <v>11</v>
      </c>
    </row>
    <row r="22" spans="1:27" x14ac:dyDescent="0.2">
      <c r="A22" s="80" t="s">
        <v>765</v>
      </c>
      <c r="B22" s="80">
        <v>7</v>
      </c>
      <c r="C22" s="80">
        <v>2</v>
      </c>
      <c r="D22" s="80">
        <v>0</v>
      </c>
      <c r="E22" s="80">
        <v>10</v>
      </c>
      <c r="F22" s="115">
        <v>5</v>
      </c>
      <c r="G22" s="80">
        <v>0</v>
      </c>
      <c r="H22" s="80">
        <v>0</v>
      </c>
      <c r="I22" s="80">
        <v>7</v>
      </c>
    </row>
    <row r="23" spans="1:27" x14ac:dyDescent="0.2">
      <c r="A23" s="80" t="s">
        <v>558</v>
      </c>
      <c r="B23" s="80">
        <v>1</v>
      </c>
      <c r="C23" s="80">
        <v>1</v>
      </c>
      <c r="D23" s="80">
        <v>0</v>
      </c>
      <c r="E23" s="80">
        <v>8</v>
      </c>
      <c r="F23" s="115">
        <v>8</v>
      </c>
      <c r="G23" s="80">
        <v>0</v>
      </c>
      <c r="H23" s="80">
        <v>0</v>
      </c>
      <c r="I23" s="80">
        <v>8</v>
      </c>
    </row>
    <row r="24" spans="1:27" x14ac:dyDescent="0.2">
      <c r="A24" s="80" t="s">
        <v>746</v>
      </c>
      <c r="B24" s="80">
        <v>9</v>
      </c>
      <c r="C24" s="80">
        <v>3</v>
      </c>
      <c r="D24" s="80">
        <v>2</v>
      </c>
      <c r="E24" s="80">
        <v>5</v>
      </c>
      <c r="F24" s="115">
        <v>5</v>
      </c>
      <c r="G24" s="80">
        <v>0</v>
      </c>
      <c r="H24" s="80">
        <v>0</v>
      </c>
      <c r="I24" s="80">
        <v>3</v>
      </c>
      <c r="J24" s="80" t="s">
        <v>701</v>
      </c>
    </row>
    <row r="25" spans="1:27" x14ac:dyDescent="0.2">
      <c r="A25" s="80" t="s">
        <v>43</v>
      </c>
      <c r="B25" s="80">
        <v>2</v>
      </c>
      <c r="C25" s="80">
        <v>0</v>
      </c>
      <c r="D25" s="80">
        <v>0</v>
      </c>
      <c r="F25" s="118" t="s">
        <v>702</v>
      </c>
      <c r="G25" s="80">
        <v>0</v>
      </c>
      <c r="H25" s="80">
        <v>0</v>
      </c>
    </row>
    <row r="27" spans="1:27" x14ac:dyDescent="0.2">
      <c r="A27" s="148" t="s">
        <v>620</v>
      </c>
      <c r="B27" s="148"/>
      <c r="C27" s="148"/>
      <c r="D27" s="148"/>
      <c r="E27" s="148"/>
      <c r="F27" s="148"/>
      <c r="G27" s="148"/>
      <c r="H27" s="148"/>
      <c r="I27" s="148"/>
      <c r="J27" s="98"/>
    </row>
    <row r="28" spans="1:27" x14ac:dyDescent="0.2">
      <c r="J28" s="98"/>
    </row>
    <row r="29" spans="1:27" x14ac:dyDescent="0.2">
      <c r="F29" s="85"/>
    </row>
  </sheetData>
  <mergeCells count="1">
    <mergeCell ref="A27:I27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22"/>
  <dimension ref="A1:AH39"/>
  <sheetViews>
    <sheetView topLeftCell="A10" workbookViewId="0">
      <selection activeCell="L38" sqref="L38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8" width="4" style="80" bestFit="1" customWidth="1"/>
    <col min="9" max="9" width="3" style="80" bestFit="1" customWidth="1"/>
    <col min="10" max="10" width="1.85546875" style="80" bestFit="1" customWidth="1"/>
    <col min="11" max="11" width="4.28515625" style="80" customWidth="1"/>
    <col min="12" max="12" width="13.8554687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42578125" style="80" bestFit="1" customWidth="1"/>
    <col min="18" max="18" width="3" style="80" customWidth="1"/>
    <col min="19" max="19" width="3.7109375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769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98" t="s">
        <v>749</v>
      </c>
      <c r="B4" s="98">
        <v>10</v>
      </c>
      <c r="C4" s="98">
        <v>10</v>
      </c>
      <c r="D4" s="98">
        <v>1</v>
      </c>
      <c r="E4" s="98">
        <v>300</v>
      </c>
      <c r="F4" s="119">
        <v>33.299999999999997</v>
      </c>
      <c r="G4" s="98">
        <v>2</v>
      </c>
      <c r="H4" s="98">
        <v>0</v>
      </c>
      <c r="I4" s="98">
        <v>99</v>
      </c>
      <c r="J4" s="98" t="s">
        <v>701</v>
      </c>
      <c r="L4" s="98" t="s">
        <v>773</v>
      </c>
      <c r="M4" s="107">
        <v>79</v>
      </c>
      <c r="N4" s="98">
        <v>18</v>
      </c>
      <c r="O4" s="98">
        <v>237</v>
      </c>
      <c r="P4" s="98">
        <v>16</v>
      </c>
      <c r="Q4" s="116">
        <v>14.8</v>
      </c>
      <c r="R4" s="109" t="s">
        <v>787</v>
      </c>
      <c r="S4" s="98">
        <v>37</v>
      </c>
      <c r="T4" s="110">
        <v>29.6</v>
      </c>
      <c r="U4" s="108">
        <v>3</v>
      </c>
      <c r="W4" s="80" t="s">
        <v>726</v>
      </c>
      <c r="X4" s="80">
        <v>6</v>
      </c>
      <c r="AA4" s="112">
        <v>6</v>
      </c>
      <c r="AC4" s="80">
        <v>5</v>
      </c>
      <c r="AD4" s="80">
        <v>4</v>
      </c>
      <c r="AE4" s="80">
        <v>6</v>
      </c>
      <c r="AF4" s="80">
        <v>3</v>
      </c>
    </row>
    <row r="5" spans="1:34" x14ac:dyDescent="0.2">
      <c r="A5" s="98" t="s">
        <v>772</v>
      </c>
      <c r="B5" s="98">
        <v>11</v>
      </c>
      <c r="C5" s="98">
        <v>11</v>
      </c>
      <c r="D5" s="98">
        <v>2</v>
      </c>
      <c r="E5" s="98">
        <v>299</v>
      </c>
      <c r="F5" s="119">
        <v>33.200000000000003</v>
      </c>
      <c r="G5" s="98">
        <v>3</v>
      </c>
      <c r="H5" s="98">
        <v>0</v>
      </c>
      <c r="I5" s="113">
        <v>63</v>
      </c>
      <c r="J5" s="113" t="s">
        <v>701</v>
      </c>
      <c r="L5" s="98" t="s">
        <v>726</v>
      </c>
      <c r="M5" s="107">
        <v>66.5</v>
      </c>
      <c r="N5" s="98">
        <v>5</v>
      </c>
      <c r="O5" s="98">
        <v>309</v>
      </c>
      <c r="P5" s="98">
        <v>20</v>
      </c>
      <c r="Q5" s="116">
        <v>15.5</v>
      </c>
      <c r="R5" s="109" t="s">
        <v>788</v>
      </c>
      <c r="S5" s="98">
        <v>37</v>
      </c>
      <c r="T5" s="110">
        <v>20</v>
      </c>
      <c r="U5" s="108">
        <v>4.6500000000000004</v>
      </c>
      <c r="W5" s="80" t="s">
        <v>774</v>
      </c>
      <c r="X5" s="80">
        <v>3</v>
      </c>
      <c r="Z5" s="80">
        <v>1</v>
      </c>
      <c r="AA5" s="112">
        <v>4</v>
      </c>
    </row>
    <row r="6" spans="1:34" x14ac:dyDescent="0.2">
      <c r="A6" s="98" t="s">
        <v>558</v>
      </c>
      <c r="B6" s="98">
        <v>9</v>
      </c>
      <c r="C6" s="98">
        <v>9</v>
      </c>
      <c r="D6" s="98">
        <v>2</v>
      </c>
      <c r="E6" s="98">
        <v>185</v>
      </c>
      <c r="F6" s="119">
        <v>26.4</v>
      </c>
      <c r="G6" s="98">
        <v>1</v>
      </c>
      <c r="H6" s="98">
        <v>0</v>
      </c>
      <c r="I6" s="98">
        <v>73</v>
      </c>
      <c r="J6" s="98"/>
      <c r="L6" s="98" t="s">
        <v>778</v>
      </c>
      <c r="M6" s="107">
        <v>47.333333333333336</v>
      </c>
      <c r="N6" s="98">
        <v>7</v>
      </c>
      <c r="O6" s="98">
        <v>181</v>
      </c>
      <c r="P6" s="98">
        <v>10</v>
      </c>
      <c r="Q6" s="116">
        <v>18.100000000000001</v>
      </c>
      <c r="R6" s="109" t="s">
        <v>787</v>
      </c>
      <c r="S6" s="98">
        <v>15</v>
      </c>
      <c r="T6" s="110">
        <v>28.4</v>
      </c>
      <c r="U6" s="108">
        <v>3.82</v>
      </c>
      <c r="W6" s="80" t="s">
        <v>772</v>
      </c>
      <c r="X6" s="80">
        <v>4</v>
      </c>
      <c r="AA6" s="112">
        <v>4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98" t="s">
        <v>43</v>
      </c>
      <c r="B7" s="98">
        <v>7</v>
      </c>
      <c r="C7" s="98">
        <v>7</v>
      </c>
      <c r="D7" s="98">
        <v>1</v>
      </c>
      <c r="E7" s="98">
        <v>109</v>
      </c>
      <c r="F7" s="119">
        <v>18.2</v>
      </c>
      <c r="G7" s="98">
        <v>0</v>
      </c>
      <c r="H7" s="98">
        <v>0</v>
      </c>
      <c r="I7" s="98">
        <v>42</v>
      </c>
      <c r="J7" s="98"/>
      <c r="L7" s="98" t="s">
        <v>544</v>
      </c>
      <c r="M7" s="107">
        <v>67.333333333333329</v>
      </c>
      <c r="N7" s="98">
        <v>9</v>
      </c>
      <c r="O7" s="98">
        <v>267</v>
      </c>
      <c r="P7" s="98">
        <v>13</v>
      </c>
      <c r="Q7" s="116">
        <v>20.5</v>
      </c>
      <c r="R7" s="109" t="s">
        <v>786</v>
      </c>
      <c r="S7" s="98">
        <v>51</v>
      </c>
      <c r="T7" s="110">
        <v>31.1</v>
      </c>
      <c r="U7" s="108">
        <v>3.97</v>
      </c>
      <c r="W7" s="80" t="s">
        <v>558</v>
      </c>
      <c r="X7" s="80">
        <v>3</v>
      </c>
      <c r="Z7" s="80">
        <v>1</v>
      </c>
      <c r="AA7" s="112">
        <v>4</v>
      </c>
      <c r="AC7" s="92" t="s">
        <v>72</v>
      </c>
      <c r="AD7" s="80">
        <v>1998</v>
      </c>
      <c r="AE7" s="80">
        <v>204</v>
      </c>
      <c r="AF7" s="80">
        <v>2202</v>
      </c>
      <c r="AG7" s="80">
        <v>110</v>
      </c>
      <c r="AH7" s="88">
        <v>598.83333333333337</v>
      </c>
    </row>
    <row r="8" spans="1:34" x14ac:dyDescent="0.2">
      <c r="A8" s="98" t="s">
        <v>726</v>
      </c>
      <c r="B8" s="98">
        <v>11</v>
      </c>
      <c r="C8" s="98">
        <v>10</v>
      </c>
      <c r="D8" s="98">
        <v>1</v>
      </c>
      <c r="E8" s="98">
        <v>138</v>
      </c>
      <c r="F8" s="119">
        <v>15.3</v>
      </c>
      <c r="G8" s="98">
        <v>0</v>
      </c>
      <c r="H8" s="98">
        <v>0</v>
      </c>
      <c r="I8" s="98">
        <v>23</v>
      </c>
      <c r="J8" s="98" t="s">
        <v>701</v>
      </c>
      <c r="L8" s="101" t="s">
        <v>775</v>
      </c>
      <c r="M8" s="103">
        <v>114.33333333333333</v>
      </c>
      <c r="N8" s="101">
        <v>22</v>
      </c>
      <c r="O8" s="101">
        <v>405</v>
      </c>
      <c r="P8" s="101">
        <v>18</v>
      </c>
      <c r="Q8" s="117">
        <v>22.5</v>
      </c>
      <c r="R8" s="105" t="s">
        <v>786</v>
      </c>
      <c r="S8" s="101">
        <v>18</v>
      </c>
      <c r="T8" s="106">
        <v>38.1</v>
      </c>
      <c r="U8" s="104">
        <v>3.54</v>
      </c>
      <c r="W8" s="80" t="s">
        <v>776</v>
      </c>
      <c r="X8" s="80">
        <v>2</v>
      </c>
      <c r="AA8" s="112">
        <v>2</v>
      </c>
      <c r="AC8" s="92" t="s">
        <v>708</v>
      </c>
      <c r="AD8" s="80">
        <v>1974</v>
      </c>
      <c r="AE8" s="80">
        <v>328</v>
      </c>
      <c r="AF8" s="80">
        <v>2302</v>
      </c>
      <c r="AG8" s="80">
        <v>99</v>
      </c>
      <c r="AH8" s="88">
        <v>534.16666666666663</v>
      </c>
    </row>
    <row r="9" spans="1:34" x14ac:dyDescent="0.2">
      <c r="A9" s="98" t="s">
        <v>381</v>
      </c>
      <c r="B9" s="98">
        <v>9</v>
      </c>
      <c r="C9" s="98">
        <v>9</v>
      </c>
      <c r="D9" s="98">
        <v>0</v>
      </c>
      <c r="E9" s="98">
        <v>123</v>
      </c>
      <c r="F9" s="119">
        <v>13.7</v>
      </c>
      <c r="G9" s="98">
        <v>0</v>
      </c>
      <c r="H9" s="98">
        <v>0</v>
      </c>
      <c r="I9" s="98">
        <v>49</v>
      </c>
      <c r="J9" s="98"/>
      <c r="L9" s="86" t="s">
        <v>765</v>
      </c>
      <c r="M9" s="94">
        <v>30.166666666666668</v>
      </c>
      <c r="N9" s="86">
        <v>4</v>
      </c>
      <c r="O9" s="86">
        <v>104</v>
      </c>
      <c r="P9" s="86">
        <v>6</v>
      </c>
      <c r="Q9" s="122">
        <v>17.3</v>
      </c>
      <c r="R9" s="96" t="s">
        <v>792</v>
      </c>
      <c r="S9" s="86">
        <v>41</v>
      </c>
      <c r="T9" s="97">
        <v>30.2</v>
      </c>
      <c r="U9" s="95">
        <v>3.45</v>
      </c>
      <c r="W9" s="80" t="s">
        <v>43</v>
      </c>
      <c r="X9" s="80">
        <v>2</v>
      </c>
      <c r="AA9" s="112">
        <v>2</v>
      </c>
      <c r="AC9" s="92"/>
    </row>
    <row r="10" spans="1:34" x14ac:dyDescent="0.2">
      <c r="A10" s="80" t="s">
        <v>735</v>
      </c>
      <c r="B10" s="80">
        <v>9</v>
      </c>
      <c r="C10" s="80">
        <v>8</v>
      </c>
      <c r="D10" s="80">
        <v>3</v>
      </c>
      <c r="E10" s="80">
        <v>61</v>
      </c>
      <c r="F10" s="118">
        <v>12.2</v>
      </c>
      <c r="G10" s="80">
        <v>0</v>
      </c>
      <c r="H10" s="80">
        <v>0</v>
      </c>
      <c r="I10" s="80">
        <v>28</v>
      </c>
      <c r="J10" s="80" t="s">
        <v>701</v>
      </c>
      <c r="L10" s="98" t="s">
        <v>735</v>
      </c>
      <c r="M10" s="107">
        <v>35.5</v>
      </c>
      <c r="N10" s="98">
        <v>2</v>
      </c>
      <c r="O10" s="98">
        <v>140</v>
      </c>
      <c r="P10" s="98">
        <v>5</v>
      </c>
      <c r="Q10" s="116">
        <v>28</v>
      </c>
      <c r="R10" s="109" t="s">
        <v>786</v>
      </c>
      <c r="S10" s="98">
        <v>60</v>
      </c>
      <c r="T10" s="110">
        <v>42.6</v>
      </c>
      <c r="U10" s="108">
        <v>3.94</v>
      </c>
      <c r="W10" s="80" t="s">
        <v>761</v>
      </c>
      <c r="X10" s="80">
        <v>2</v>
      </c>
      <c r="AA10" s="112">
        <v>2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101" t="s">
        <v>544</v>
      </c>
      <c r="B11" s="101">
        <v>9</v>
      </c>
      <c r="C11" s="101">
        <v>8</v>
      </c>
      <c r="D11" s="101">
        <v>0</v>
      </c>
      <c r="E11" s="101">
        <v>77</v>
      </c>
      <c r="F11" s="120">
        <v>9.6</v>
      </c>
      <c r="G11" s="101">
        <v>0</v>
      </c>
      <c r="H11" s="101">
        <v>0</v>
      </c>
      <c r="I11" s="101">
        <v>21</v>
      </c>
      <c r="J11" s="101"/>
      <c r="L11" s="98" t="s">
        <v>43</v>
      </c>
      <c r="M11" s="107">
        <v>19</v>
      </c>
      <c r="N11" s="98">
        <v>1</v>
      </c>
      <c r="O11" s="98">
        <v>132</v>
      </c>
      <c r="P11" s="98">
        <v>2</v>
      </c>
      <c r="Q11" s="116">
        <v>66</v>
      </c>
      <c r="R11" s="109" t="s">
        <v>789</v>
      </c>
      <c r="S11" s="98">
        <v>42</v>
      </c>
      <c r="T11" s="110">
        <v>57</v>
      </c>
      <c r="U11" s="108">
        <v>6.95</v>
      </c>
      <c r="W11" s="80" t="s">
        <v>735</v>
      </c>
      <c r="X11" s="80">
        <v>2</v>
      </c>
      <c r="AA11" s="112">
        <v>2</v>
      </c>
      <c r="AC11" s="92" t="s">
        <v>72</v>
      </c>
      <c r="AD11" s="84">
        <v>3.68</v>
      </c>
      <c r="AF11" s="84">
        <v>20.02</v>
      </c>
      <c r="AH11" s="91">
        <v>5.44</v>
      </c>
    </row>
    <row r="12" spans="1:34" x14ac:dyDescent="0.2">
      <c r="A12" s="98" t="s">
        <v>774</v>
      </c>
      <c r="B12" s="98">
        <v>5</v>
      </c>
      <c r="C12" s="98">
        <v>5</v>
      </c>
      <c r="D12" s="98">
        <v>2</v>
      </c>
      <c r="E12" s="98">
        <v>116</v>
      </c>
      <c r="F12" s="119">
        <v>38.700000000000003</v>
      </c>
      <c r="G12" s="98">
        <v>1</v>
      </c>
      <c r="H12" s="98">
        <v>0</v>
      </c>
      <c r="I12" s="98">
        <v>53</v>
      </c>
      <c r="J12" s="98" t="s">
        <v>701</v>
      </c>
      <c r="L12" s="98" t="s">
        <v>739</v>
      </c>
      <c r="M12" s="107">
        <v>12</v>
      </c>
      <c r="N12" s="98">
        <v>2</v>
      </c>
      <c r="O12" s="98">
        <v>41</v>
      </c>
      <c r="P12" s="98">
        <v>2</v>
      </c>
      <c r="Q12" s="116">
        <v>20.5</v>
      </c>
      <c r="R12" s="109" t="s">
        <v>790</v>
      </c>
      <c r="S12" s="98">
        <v>41</v>
      </c>
      <c r="T12" s="110">
        <v>36</v>
      </c>
      <c r="U12" s="108">
        <v>3.42</v>
      </c>
      <c r="W12" s="98" t="s">
        <v>785</v>
      </c>
      <c r="X12" s="98">
        <v>1</v>
      </c>
      <c r="AA12" s="112">
        <v>1</v>
      </c>
      <c r="AC12" s="92" t="s">
        <v>708</v>
      </c>
      <c r="AD12" s="80">
        <v>4.3099999999999996</v>
      </c>
      <c r="AF12" s="84">
        <v>23.25</v>
      </c>
      <c r="AH12" s="91">
        <v>5.4</v>
      </c>
    </row>
    <row r="13" spans="1:34" x14ac:dyDescent="0.2">
      <c r="A13" s="98" t="s">
        <v>771</v>
      </c>
      <c r="B13" s="98">
        <v>1</v>
      </c>
      <c r="C13" s="98">
        <v>1</v>
      </c>
      <c r="D13" s="98">
        <v>0</v>
      </c>
      <c r="E13" s="98">
        <v>91</v>
      </c>
      <c r="F13" s="119">
        <v>91</v>
      </c>
      <c r="G13" s="98">
        <v>1</v>
      </c>
      <c r="H13" s="98">
        <v>0</v>
      </c>
      <c r="I13" s="98">
        <v>91</v>
      </c>
      <c r="J13" s="98"/>
      <c r="L13" s="80" t="s">
        <v>781</v>
      </c>
      <c r="M13" s="107">
        <v>16</v>
      </c>
      <c r="N13" s="98">
        <v>2</v>
      </c>
      <c r="O13" s="98">
        <v>94</v>
      </c>
      <c r="P13" s="98">
        <v>1</v>
      </c>
      <c r="Q13" s="116">
        <v>94</v>
      </c>
      <c r="R13" s="109" t="s">
        <v>789</v>
      </c>
      <c r="S13" s="98">
        <v>39</v>
      </c>
      <c r="T13" s="110">
        <v>96</v>
      </c>
      <c r="U13" s="108">
        <v>5.88</v>
      </c>
      <c r="W13" s="80" t="s">
        <v>782</v>
      </c>
      <c r="X13" s="80">
        <v>1</v>
      </c>
      <c r="AA13" s="112">
        <v>1</v>
      </c>
    </row>
    <row r="14" spans="1:34" x14ac:dyDescent="0.2">
      <c r="A14" s="80" t="s">
        <v>775</v>
      </c>
      <c r="B14" s="80">
        <v>11</v>
      </c>
      <c r="C14" s="80">
        <v>9</v>
      </c>
      <c r="D14" s="80">
        <v>5</v>
      </c>
      <c r="E14" s="80">
        <v>75</v>
      </c>
      <c r="F14" s="118">
        <v>18.8</v>
      </c>
      <c r="G14" s="80">
        <v>0</v>
      </c>
      <c r="H14" s="80">
        <v>0</v>
      </c>
      <c r="I14" s="80">
        <v>24</v>
      </c>
      <c r="L14" s="80" t="s">
        <v>93</v>
      </c>
      <c r="M14" s="107">
        <v>5</v>
      </c>
      <c r="N14" s="98"/>
      <c r="O14" s="98">
        <v>26</v>
      </c>
      <c r="P14" s="98">
        <v>1</v>
      </c>
      <c r="Q14" s="116">
        <v>26</v>
      </c>
      <c r="R14" s="109" t="s">
        <v>789</v>
      </c>
      <c r="S14" s="98">
        <v>26</v>
      </c>
      <c r="T14" s="110">
        <v>30</v>
      </c>
      <c r="U14" s="108">
        <v>5.2</v>
      </c>
      <c r="W14" s="80" t="s">
        <v>780</v>
      </c>
      <c r="X14" s="80">
        <v>1</v>
      </c>
      <c r="AA14" s="112">
        <v>1</v>
      </c>
    </row>
    <row r="15" spans="1:34" x14ac:dyDescent="0.2">
      <c r="A15" s="98" t="s">
        <v>761</v>
      </c>
      <c r="B15" s="98">
        <v>3</v>
      </c>
      <c r="C15" s="98">
        <v>3</v>
      </c>
      <c r="D15" s="98">
        <v>1</v>
      </c>
      <c r="E15" s="98">
        <v>63</v>
      </c>
      <c r="F15" s="119">
        <v>31.5</v>
      </c>
      <c r="G15" s="98">
        <v>0</v>
      </c>
      <c r="H15" s="98">
        <v>0</v>
      </c>
      <c r="I15" s="98">
        <v>35</v>
      </c>
      <c r="J15" s="98"/>
      <c r="L15" s="80" t="s">
        <v>776</v>
      </c>
      <c r="M15" s="107">
        <v>4</v>
      </c>
      <c r="N15" s="98"/>
      <c r="O15" s="98">
        <v>16</v>
      </c>
      <c r="P15" s="98">
        <v>1</v>
      </c>
      <c r="Q15" s="116">
        <v>16</v>
      </c>
      <c r="R15" s="109" t="s">
        <v>789</v>
      </c>
      <c r="S15" s="98">
        <v>16</v>
      </c>
      <c r="T15" s="110">
        <v>24</v>
      </c>
      <c r="U15" s="108">
        <v>4</v>
      </c>
      <c r="W15" s="80" t="s">
        <v>11</v>
      </c>
      <c r="X15" s="80">
        <v>1</v>
      </c>
      <c r="AA15" s="112">
        <v>1</v>
      </c>
    </row>
    <row r="16" spans="1:34" x14ac:dyDescent="0.2">
      <c r="A16" s="98" t="s">
        <v>783</v>
      </c>
      <c r="B16" s="98">
        <v>3</v>
      </c>
      <c r="C16" s="98">
        <v>3</v>
      </c>
      <c r="D16" s="98">
        <v>0</v>
      </c>
      <c r="E16" s="98">
        <v>61</v>
      </c>
      <c r="F16" s="119">
        <v>20.3</v>
      </c>
      <c r="G16" s="98">
        <v>1</v>
      </c>
      <c r="H16" s="98">
        <v>0</v>
      </c>
      <c r="I16" s="98">
        <v>55</v>
      </c>
      <c r="J16" s="98"/>
      <c r="L16" s="80" t="s">
        <v>382</v>
      </c>
      <c r="M16" s="107">
        <v>13</v>
      </c>
      <c r="N16" s="98">
        <v>2</v>
      </c>
      <c r="O16" s="98">
        <v>54</v>
      </c>
      <c r="P16" s="98">
        <v>1</v>
      </c>
      <c r="Q16" s="116">
        <v>54</v>
      </c>
      <c r="R16" s="109" t="s">
        <v>789</v>
      </c>
      <c r="S16" s="98">
        <v>54</v>
      </c>
      <c r="T16" s="110">
        <v>78</v>
      </c>
      <c r="U16" s="108">
        <v>4.1500000000000004</v>
      </c>
      <c r="W16" s="80" t="s">
        <v>689</v>
      </c>
      <c r="X16" s="80">
        <v>1</v>
      </c>
      <c r="AA16" s="112">
        <v>1</v>
      </c>
    </row>
    <row r="17" spans="1:27" x14ac:dyDescent="0.2">
      <c r="A17" s="98" t="s">
        <v>780</v>
      </c>
      <c r="B17" s="98">
        <v>1</v>
      </c>
      <c r="C17" s="98">
        <v>1</v>
      </c>
      <c r="D17" s="98">
        <v>0</v>
      </c>
      <c r="E17" s="98">
        <v>56</v>
      </c>
      <c r="F17" s="119">
        <v>56</v>
      </c>
      <c r="G17" s="98">
        <v>1</v>
      </c>
      <c r="H17" s="98">
        <v>0</v>
      </c>
      <c r="I17" s="98">
        <v>56</v>
      </c>
      <c r="J17" s="98"/>
      <c r="L17" s="80" t="s">
        <v>728</v>
      </c>
      <c r="M17" s="107">
        <v>12</v>
      </c>
      <c r="N17" s="98">
        <v>1</v>
      </c>
      <c r="O17" s="98">
        <v>42</v>
      </c>
      <c r="P17" s="98"/>
      <c r="Q17" s="116"/>
      <c r="R17" s="121" t="s">
        <v>791</v>
      </c>
      <c r="S17" s="98">
        <v>13</v>
      </c>
      <c r="T17" s="110"/>
      <c r="U17" s="108">
        <v>3.5</v>
      </c>
      <c r="W17" s="80" t="s">
        <v>144</v>
      </c>
      <c r="X17" s="80">
        <v>1</v>
      </c>
      <c r="AA17" s="112">
        <v>1</v>
      </c>
    </row>
    <row r="18" spans="1:27" x14ac:dyDescent="0.2">
      <c r="A18" s="80" t="s">
        <v>689</v>
      </c>
      <c r="B18" s="80">
        <v>3</v>
      </c>
      <c r="C18" s="80">
        <v>3</v>
      </c>
      <c r="D18" s="80">
        <v>0</v>
      </c>
      <c r="E18" s="80">
        <v>56</v>
      </c>
      <c r="F18" s="118">
        <v>18.7</v>
      </c>
      <c r="G18" s="80">
        <v>0</v>
      </c>
      <c r="H18" s="80">
        <v>0</v>
      </c>
      <c r="I18" s="80">
        <v>26</v>
      </c>
      <c r="L18" s="80" t="s">
        <v>766</v>
      </c>
      <c r="M18" s="107">
        <v>3</v>
      </c>
      <c r="N18" s="98"/>
      <c r="O18" s="98">
        <v>15</v>
      </c>
      <c r="P18" s="98"/>
      <c r="Q18" s="116"/>
      <c r="R18" s="121" t="s">
        <v>791</v>
      </c>
      <c r="S18" s="98">
        <v>15</v>
      </c>
      <c r="T18" s="110"/>
      <c r="U18" s="108">
        <v>5</v>
      </c>
      <c r="W18" s="80" t="s">
        <v>749</v>
      </c>
      <c r="X18" s="80">
        <v>1</v>
      </c>
      <c r="AA18" s="112">
        <v>1</v>
      </c>
    </row>
    <row r="19" spans="1:27" x14ac:dyDescent="0.2">
      <c r="A19" s="98" t="s">
        <v>776</v>
      </c>
      <c r="B19" s="98">
        <v>2</v>
      </c>
      <c r="C19" s="98">
        <v>2</v>
      </c>
      <c r="D19" s="98">
        <v>1</v>
      </c>
      <c r="E19" s="98">
        <v>31</v>
      </c>
      <c r="F19" s="119">
        <v>31</v>
      </c>
      <c r="G19" s="98">
        <v>0</v>
      </c>
      <c r="H19" s="98">
        <v>0</v>
      </c>
      <c r="I19" s="98">
        <v>24</v>
      </c>
      <c r="J19" s="98" t="s">
        <v>701</v>
      </c>
      <c r="L19" s="80" t="s">
        <v>772</v>
      </c>
      <c r="M19" s="107">
        <v>2</v>
      </c>
      <c r="N19" s="98"/>
      <c r="O19" s="98">
        <v>13</v>
      </c>
      <c r="P19" s="98"/>
      <c r="Q19" s="116"/>
      <c r="R19" s="121" t="s">
        <v>791</v>
      </c>
      <c r="S19" s="98">
        <v>13</v>
      </c>
      <c r="T19" s="110"/>
      <c r="U19" s="108">
        <v>6.5</v>
      </c>
      <c r="W19" s="80" t="s">
        <v>728</v>
      </c>
      <c r="X19" s="80">
        <v>1</v>
      </c>
      <c r="AA19" s="112">
        <v>1</v>
      </c>
    </row>
    <row r="20" spans="1:27" x14ac:dyDescent="0.2">
      <c r="A20" s="80" t="s">
        <v>765</v>
      </c>
      <c r="B20" s="80">
        <v>4</v>
      </c>
      <c r="C20" s="80">
        <v>2</v>
      </c>
      <c r="D20" s="80">
        <v>0</v>
      </c>
      <c r="E20" s="80">
        <v>28</v>
      </c>
      <c r="F20" s="118">
        <v>14</v>
      </c>
      <c r="G20" s="80">
        <v>0</v>
      </c>
      <c r="H20" s="80">
        <v>0</v>
      </c>
      <c r="I20" s="80">
        <v>19</v>
      </c>
      <c r="L20" s="80" t="s">
        <v>784</v>
      </c>
      <c r="M20" s="107">
        <v>5</v>
      </c>
      <c r="N20" s="98">
        <v>1</v>
      </c>
      <c r="O20" s="98">
        <v>23</v>
      </c>
      <c r="P20" s="98"/>
      <c r="Q20" s="116"/>
      <c r="R20" s="121" t="s">
        <v>791</v>
      </c>
      <c r="S20" s="98">
        <v>23</v>
      </c>
      <c r="T20" s="110"/>
      <c r="U20" s="108">
        <v>4.5999999999999996</v>
      </c>
    </row>
    <row r="21" spans="1:27" x14ac:dyDescent="0.2">
      <c r="A21" s="80" t="s">
        <v>773</v>
      </c>
      <c r="B21" s="80">
        <v>7</v>
      </c>
      <c r="C21" s="80">
        <v>4</v>
      </c>
      <c r="D21" s="80">
        <v>0</v>
      </c>
      <c r="E21" s="80">
        <v>26</v>
      </c>
      <c r="F21" s="118">
        <v>6.5</v>
      </c>
      <c r="G21" s="80">
        <v>0</v>
      </c>
      <c r="H21" s="80">
        <v>0</v>
      </c>
      <c r="I21" s="80">
        <v>19</v>
      </c>
      <c r="L21" s="80" t="s">
        <v>780</v>
      </c>
      <c r="M21" s="107">
        <v>3</v>
      </c>
      <c r="N21" s="98"/>
      <c r="O21" s="98">
        <v>23</v>
      </c>
      <c r="P21" s="98"/>
      <c r="Q21" s="116"/>
      <c r="R21" s="121" t="s">
        <v>791</v>
      </c>
      <c r="S21" s="98">
        <v>23</v>
      </c>
      <c r="T21" s="110"/>
      <c r="U21" s="108">
        <v>7.67</v>
      </c>
    </row>
    <row r="22" spans="1:27" x14ac:dyDescent="0.2">
      <c r="A22" s="80" t="s">
        <v>144</v>
      </c>
      <c r="B22" s="80">
        <v>3</v>
      </c>
      <c r="C22" s="80">
        <v>3</v>
      </c>
      <c r="D22" s="80">
        <v>0</v>
      </c>
      <c r="E22" s="80">
        <v>25</v>
      </c>
      <c r="F22" s="118">
        <v>8.3000000000000007</v>
      </c>
      <c r="G22" s="80">
        <v>0</v>
      </c>
      <c r="H22" s="80">
        <v>0</v>
      </c>
      <c r="I22" s="80">
        <v>19</v>
      </c>
    </row>
    <row r="23" spans="1:27" x14ac:dyDescent="0.2">
      <c r="A23" s="80" t="s">
        <v>728</v>
      </c>
      <c r="B23" s="80">
        <v>2</v>
      </c>
      <c r="C23" s="80">
        <v>2</v>
      </c>
      <c r="D23" s="80">
        <v>0</v>
      </c>
      <c r="E23" s="80">
        <v>20</v>
      </c>
      <c r="F23" s="118">
        <v>10</v>
      </c>
      <c r="G23" s="80">
        <v>0</v>
      </c>
      <c r="H23" s="80">
        <v>0</v>
      </c>
      <c r="I23" s="80">
        <v>20</v>
      </c>
      <c r="L23" s="93" t="s">
        <v>62</v>
      </c>
    </row>
    <row r="24" spans="1:27" x14ac:dyDescent="0.2">
      <c r="A24" s="98" t="s">
        <v>782</v>
      </c>
      <c r="B24" s="98">
        <v>3</v>
      </c>
      <c r="C24" s="98">
        <v>3</v>
      </c>
      <c r="D24" s="98">
        <v>1</v>
      </c>
      <c r="E24" s="98">
        <v>11</v>
      </c>
      <c r="F24" s="119">
        <v>5.5</v>
      </c>
      <c r="G24" s="98">
        <v>0</v>
      </c>
      <c r="H24" s="98">
        <v>0</v>
      </c>
      <c r="I24" s="98">
        <v>4</v>
      </c>
    </row>
    <row r="25" spans="1:27" x14ac:dyDescent="0.2">
      <c r="A25" s="80" t="s">
        <v>781</v>
      </c>
      <c r="B25" s="80">
        <v>3</v>
      </c>
      <c r="C25" s="80">
        <v>2</v>
      </c>
      <c r="D25" s="80">
        <v>1</v>
      </c>
      <c r="E25" s="80">
        <v>11</v>
      </c>
      <c r="F25" s="118">
        <v>11</v>
      </c>
      <c r="G25" s="80">
        <v>0</v>
      </c>
      <c r="H25" s="80">
        <v>0</v>
      </c>
      <c r="I25" s="80">
        <v>11</v>
      </c>
    </row>
    <row r="26" spans="1:27" x14ac:dyDescent="0.2">
      <c r="A26" s="80" t="s">
        <v>382</v>
      </c>
      <c r="B26" s="80">
        <v>1</v>
      </c>
      <c r="C26" s="80">
        <v>1</v>
      </c>
      <c r="D26" s="80">
        <v>0</v>
      </c>
      <c r="E26" s="80">
        <v>10</v>
      </c>
      <c r="F26" s="118">
        <v>10</v>
      </c>
      <c r="G26" s="80">
        <v>0</v>
      </c>
      <c r="H26" s="80">
        <v>0</v>
      </c>
      <c r="I26" s="80">
        <v>10</v>
      </c>
    </row>
    <row r="27" spans="1:27" x14ac:dyDescent="0.2">
      <c r="A27" s="80" t="s">
        <v>784</v>
      </c>
      <c r="B27" s="80">
        <v>2</v>
      </c>
      <c r="C27" s="80">
        <v>2</v>
      </c>
      <c r="D27" s="80">
        <v>0</v>
      </c>
      <c r="E27" s="80">
        <v>7</v>
      </c>
      <c r="F27" s="118">
        <v>3.5</v>
      </c>
      <c r="G27" s="80">
        <v>0</v>
      </c>
      <c r="H27" s="80">
        <v>0</v>
      </c>
      <c r="I27" s="80">
        <v>4</v>
      </c>
    </row>
    <row r="28" spans="1:27" x14ac:dyDescent="0.2">
      <c r="A28" s="80" t="s">
        <v>785</v>
      </c>
      <c r="B28" s="80">
        <v>1</v>
      </c>
      <c r="C28" s="80">
        <v>1</v>
      </c>
      <c r="D28" s="80">
        <v>1</v>
      </c>
      <c r="E28" s="80">
        <v>6</v>
      </c>
      <c r="F28" s="118" t="s">
        <v>702</v>
      </c>
      <c r="G28" s="80">
        <v>0</v>
      </c>
      <c r="H28" s="80">
        <v>0</v>
      </c>
      <c r="I28" s="80">
        <v>6</v>
      </c>
      <c r="J28" s="80" t="s">
        <v>701</v>
      </c>
    </row>
    <row r="29" spans="1:27" x14ac:dyDescent="0.2">
      <c r="A29" s="80" t="s">
        <v>777</v>
      </c>
      <c r="B29" s="80">
        <v>2</v>
      </c>
      <c r="C29" s="80">
        <v>2</v>
      </c>
      <c r="D29" s="80">
        <v>0</v>
      </c>
      <c r="E29" s="80">
        <v>5</v>
      </c>
      <c r="F29" s="118">
        <v>2.5</v>
      </c>
      <c r="G29" s="80">
        <v>0</v>
      </c>
      <c r="H29" s="80">
        <v>0</v>
      </c>
      <c r="I29" s="80">
        <v>3</v>
      </c>
    </row>
    <row r="30" spans="1:27" x14ac:dyDescent="0.2">
      <c r="A30" s="80" t="s">
        <v>739</v>
      </c>
      <c r="B30" s="80">
        <v>1</v>
      </c>
      <c r="C30" s="80">
        <v>1</v>
      </c>
      <c r="D30" s="80">
        <v>0</v>
      </c>
      <c r="E30" s="80">
        <v>4</v>
      </c>
      <c r="F30" s="118">
        <v>4</v>
      </c>
      <c r="G30" s="80">
        <v>0</v>
      </c>
      <c r="H30" s="80">
        <v>0</v>
      </c>
      <c r="I30" s="80">
        <v>4</v>
      </c>
    </row>
    <row r="31" spans="1:27" x14ac:dyDescent="0.2">
      <c r="A31" s="80" t="s">
        <v>779</v>
      </c>
      <c r="B31" s="80">
        <v>1</v>
      </c>
      <c r="C31" s="80">
        <v>1</v>
      </c>
      <c r="D31" s="80">
        <v>0</v>
      </c>
      <c r="E31" s="80">
        <v>4</v>
      </c>
      <c r="F31" s="118">
        <v>4</v>
      </c>
      <c r="G31" s="80">
        <v>0</v>
      </c>
      <c r="H31" s="80">
        <v>0</v>
      </c>
      <c r="I31" s="80">
        <v>4</v>
      </c>
      <c r="J31" s="98"/>
    </row>
    <row r="32" spans="1:27" x14ac:dyDescent="0.2">
      <c r="A32" s="80" t="s">
        <v>93</v>
      </c>
      <c r="B32" s="80">
        <v>1</v>
      </c>
      <c r="C32" s="80">
        <v>1</v>
      </c>
      <c r="D32" s="80">
        <v>0</v>
      </c>
      <c r="E32" s="80">
        <v>0</v>
      </c>
      <c r="F32" s="118">
        <v>0</v>
      </c>
      <c r="G32" s="80">
        <v>0</v>
      </c>
      <c r="H32" s="80">
        <v>0</v>
      </c>
      <c r="I32" s="80">
        <v>0</v>
      </c>
    </row>
    <row r="33" spans="1:10" x14ac:dyDescent="0.2">
      <c r="A33" s="80" t="s">
        <v>778</v>
      </c>
      <c r="B33" s="80">
        <v>7</v>
      </c>
      <c r="C33" s="80">
        <v>4</v>
      </c>
      <c r="D33" s="80">
        <v>2</v>
      </c>
      <c r="E33" s="80">
        <v>0</v>
      </c>
      <c r="F33" s="115">
        <v>0</v>
      </c>
      <c r="G33" s="80">
        <v>0</v>
      </c>
      <c r="H33" s="80">
        <v>0</v>
      </c>
      <c r="I33" s="80">
        <v>0</v>
      </c>
      <c r="J33" s="80" t="s">
        <v>701</v>
      </c>
    </row>
    <row r="34" spans="1:10" x14ac:dyDescent="0.2">
      <c r="A34" s="80" t="s">
        <v>766</v>
      </c>
      <c r="B34" s="80">
        <v>1</v>
      </c>
      <c r="C34" s="80">
        <v>1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</row>
    <row r="35" spans="1:10" x14ac:dyDescent="0.2">
      <c r="A35" s="80" t="s">
        <v>488</v>
      </c>
      <c r="B35" s="80">
        <v>1</v>
      </c>
      <c r="C35" s="80">
        <v>1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</row>
    <row r="36" spans="1:10" x14ac:dyDescent="0.2">
      <c r="A36" s="80" t="s">
        <v>11</v>
      </c>
      <c r="B36" s="80">
        <v>1</v>
      </c>
      <c r="C36" s="80">
        <v>1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</row>
    <row r="37" spans="1:10" x14ac:dyDescent="0.2">
      <c r="A37" s="80" t="s">
        <v>91</v>
      </c>
      <c r="B37" s="80">
        <v>2</v>
      </c>
      <c r="C37" s="80">
        <v>2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</row>
    <row r="39" spans="1:10" x14ac:dyDescent="0.2">
      <c r="A39" s="148" t="s">
        <v>620</v>
      </c>
      <c r="B39" s="148"/>
      <c r="C39" s="148"/>
      <c r="D39" s="148"/>
      <c r="E39" s="148"/>
      <c r="F39" s="148"/>
      <c r="G39" s="148"/>
      <c r="H39" s="148"/>
      <c r="I39" s="148"/>
    </row>
  </sheetData>
  <mergeCells count="1">
    <mergeCell ref="A39:I39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AH29"/>
  <sheetViews>
    <sheetView workbookViewId="0">
      <selection activeCell="AL17" sqref="AL17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9.42578125" style="80" bestFit="1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28515625" style="80" customWidth="1"/>
    <col min="18" max="19" width="3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757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80" t="s">
        <v>182</v>
      </c>
      <c r="B4" s="80">
        <v>13</v>
      </c>
      <c r="C4" s="80">
        <v>11</v>
      </c>
      <c r="D4" s="80">
        <v>2</v>
      </c>
      <c r="E4" s="80">
        <v>454</v>
      </c>
      <c r="F4" s="80">
        <v>50.444444444444443</v>
      </c>
      <c r="G4" s="80">
        <v>4</v>
      </c>
      <c r="H4" s="80">
        <v>1</v>
      </c>
      <c r="I4" s="80">
        <v>102</v>
      </c>
      <c r="J4" s="80" t="s">
        <v>701</v>
      </c>
      <c r="L4" s="98" t="s">
        <v>182</v>
      </c>
      <c r="M4" s="107">
        <v>140.83333333333334</v>
      </c>
      <c r="N4" s="98">
        <v>40</v>
      </c>
      <c r="O4" s="98">
        <v>387</v>
      </c>
      <c r="P4" s="98">
        <v>31</v>
      </c>
      <c r="Q4" s="98">
        <v>12.483870967741936</v>
      </c>
      <c r="R4" s="98">
        <v>5</v>
      </c>
      <c r="S4" s="98">
        <v>30</v>
      </c>
      <c r="T4" s="98">
        <v>27.258064516129032</v>
      </c>
      <c r="U4" s="98">
        <v>2.74792899408284</v>
      </c>
      <c r="W4" s="80" t="s">
        <v>297</v>
      </c>
      <c r="X4" s="80">
        <v>14</v>
      </c>
      <c r="Z4" s="80">
        <v>2</v>
      </c>
      <c r="AA4" s="112">
        <v>16</v>
      </c>
      <c r="AC4" s="80">
        <v>9</v>
      </c>
      <c r="AD4" s="80">
        <v>4</v>
      </c>
      <c r="AE4" s="80">
        <v>4</v>
      </c>
      <c r="AF4" s="80">
        <v>2</v>
      </c>
    </row>
    <row r="5" spans="1:34" x14ac:dyDescent="0.2">
      <c r="A5" s="80" t="s">
        <v>9</v>
      </c>
      <c r="B5" s="80">
        <v>17</v>
      </c>
      <c r="C5" s="80">
        <v>17</v>
      </c>
      <c r="D5" s="80">
        <v>6</v>
      </c>
      <c r="E5" s="80">
        <v>540</v>
      </c>
      <c r="F5" s="80">
        <v>49.090909090909093</v>
      </c>
      <c r="G5" s="80">
        <v>4</v>
      </c>
      <c r="H5" s="80">
        <v>0</v>
      </c>
      <c r="I5" s="80">
        <v>76</v>
      </c>
      <c r="J5" s="80" t="s">
        <v>701</v>
      </c>
      <c r="L5" s="98" t="s">
        <v>94</v>
      </c>
      <c r="M5" s="107">
        <v>207.83333333333331</v>
      </c>
      <c r="N5" s="98">
        <v>52</v>
      </c>
      <c r="O5" s="98">
        <v>631</v>
      </c>
      <c r="P5" s="98">
        <v>45</v>
      </c>
      <c r="Q5" s="98">
        <v>14.022222222222222</v>
      </c>
      <c r="R5" s="98">
        <v>6</v>
      </c>
      <c r="S5" s="98">
        <v>48</v>
      </c>
      <c r="T5" s="98">
        <v>27.711111111111112</v>
      </c>
      <c r="U5" s="98">
        <v>3.0360866078588615</v>
      </c>
      <c r="W5" s="80" t="s">
        <v>11</v>
      </c>
      <c r="X5" s="80">
        <v>12</v>
      </c>
      <c r="Z5" s="80">
        <v>2</v>
      </c>
      <c r="AA5" s="112">
        <v>14</v>
      </c>
    </row>
    <row r="6" spans="1:34" x14ac:dyDescent="0.2">
      <c r="A6" s="80" t="s">
        <v>94</v>
      </c>
      <c r="B6" s="80">
        <v>17</v>
      </c>
      <c r="C6" s="80">
        <v>16</v>
      </c>
      <c r="D6" s="80">
        <v>1</v>
      </c>
      <c r="E6" s="80">
        <v>678</v>
      </c>
      <c r="F6" s="80">
        <v>45.2</v>
      </c>
      <c r="G6" s="80">
        <v>2</v>
      </c>
      <c r="H6" s="80">
        <v>3</v>
      </c>
      <c r="I6" s="80">
        <v>138</v>
      </c>
      <c r="J6" s="80" t="s">
        <v>574</v>
      </c>
      <c r="L6" s="98" t="s">
        <v>33</v>
      </c>
      <c r="M6" s="107">
        <v>184.33333333333334</v>
      </c>
      <c r="N6" s="98">
        <v>33</v>
      </c>
      <c r="O6" s="98">
        <v>542</v>
      </c>
      <c r="P6" s="98">
        <v>33</v>
      </c>
      <c r="Q6" s="98">
        <v>16.424242424242426</v>
      </c>
      <c r="R6" s="98">
        <v>6</v>
      </c>
      <c r="S6" s="98">
        <v>36</v>
      </c>
      <c r="T6" s="98">
        <v>33.515151515151516</v>
      </c>
      <c r="U6" s="98">
        <v>2.9403254972875223</v>
      </c>
      <c r="W6" s="80" t="s">
        <v>94</v>
      </c>
      <c r="X6" s="80">
        <v>11</v>
      </c>
      <c r="AA6" s="112">
        <v>11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297</v>
      </c>
      <c r="B7" s="80">
        <v>17</v>
      </c>
      <c r="C7" s="80">
        <v>17</v>
      </c>
      <c r="D7" s="80">
        <v>2</v>
      </c>
      <c r="E7" s="80">
        <v>357</v>
      </c>
      <c r="F7" s="80">
        <v>23.8</v>
      </c>
      <c r="G7" s="80">
        <v>1</v>
      </c>
      <c r="H7" s="80">
        <v>1</v>
      </c>
      <c r="I7" s="80">
        <v>111</v>
      </c>
      <c r="J7" s="80" t="s">
        <v>574</v>
      </c>
      <c r="L7" s="101" t="s">
        <v>374</v>
      </c>
      <c r="M7" s="103">
        <v>115</v>
      </c>
      <c r="N7" s="101">
        <v>22</v>
      </c>
      <c r="O7" s="101">
        <v>361</v>
      </c>
      <c r="P7" s="101">
        <v>16</v>
      </c>
      <c r="Q7" s="101">
        <v>22.5625</v>
      </c>
      <c r="R7" s="101">
        <v>4</v>
      </c>
      <c r="S7" s="101">
        <v>52</v>
      </c>
      <c r="T7" s="101">
        <v>43.125</v>
      </c>
      <c r="U7" s="101">
        <v>3.1391304347826088</v>
      </c>
      <c r="W7" s="80" t="s">
        <v>102</v>
      </c>
      <c r="X7" s="80">
        <v>5</v>
      </c>
      <c r="Y7" s="80">
        <v>4</v>
      </c>
      <c r="AA7" s="112">
        <v>9</v>
      </c>
      <c r="AC7" s="92" t="s">
        <v>72</v>
      </c>
      <c r="AD7" s="80">
        <v>2575</v>
      </c>
      <c r="AE7" s="80">
        <v>231</v>
      </c>
      <c r="AF7" s="80">
        <v>2806</v>
      </c>
      <c r="AG7" s="80">
        <v>108</v>
      </c>
      <c r="AH7" s="88">
        <v>671.83333333333326</v>
      </c>
    </row>
    <row r="8" spans="1:34" x14ac:dyDescent="0.2">
      <c r="A8" s="80" t="s">
        <v>106</v>
      </c>
      <c r="B8" s="80">
        <v>5</v>
      </c>
      <c r="C8" s="80">
        <v>5</v>
      </c>
      <c r="D8" s="80">
        <v>0</v>
      </c>
      <c r="E8" s="80">
        <v>97</v>
      </c>
      <c r="F8" s="80">
        <v>19.399999999999999</v>
      </c>
      <c r="G8" s="80">
        <v>1</v>
      </c>
      <c r="H8" s="80">
        <v>0</v>
      </c>
      <c r="I8" s="80">
        <v>50</v>
      </c>
      <c r="J8" s="80" t="s">
        <v>574</v>
      </c>
      <c r="L8" s="80" t="s">
        <v>726</v>
      </c>
      <c r="M8" s="88">
        <v>21</v>
      </c>
      <c r="N8" s="80">
        <v>10</v>
      </c>
      <c r="O8" s="80">
        <v>53</v>
      </c>
      <c r="P8" s="80">
        <v>4</v>
      </c>
      <c r="Q8" s="80">
        <v>13.25</v>
      </c>
      <c r="R8" s="80">
        <v>3</v>
      </c>
      <c r="S8" s="80">
        <v>30</v>
      </c>
      <c r="T8" s="80">
        <v>31.5</v>
      </c>
      <c r="U8" s="80">
        <v>2.5238095238095237</v>
      </c>
      <c r="W8" s="80" t="s">
        <v>374</v>
      </c>
      <c r="X8" s="80">
        <v>5</v>
      </c>
      <c r="Y8" s="80">
        <v>2</v>
      </c>
      <c r="AA8" s="112">
        <v>7</v>
      </c>
      <c r="AC8" s="92" t="s">
        <v>708</v>
      </c>
      <c r="AD8" s="80">
        <v>2101</v>
      </c>
      <c r="AE8" s="80">
        <v>208</v>
      </c>
      <c r="AF8" s="80">
        <v>2309</v>
      </c>
      <c r="AG8" s="80">
        <v>151</v>
      </c>
      <c r="AH8" s="88">
        <v>726.16666666666652</v>
      </c>
    </row>
    <row r="9" spans="1:34" x14ac:dyDescent="0.2">
      <c r="A9" s="80" t="s">
        <v>101</v>
      </c>
      <c r="B9" s="80">
        <v>11</v>
      </c>
      <c r="C9" s="80">
        <v>6</v>
      </c>
      <c r="D9" s="80">
        <v>1</v>
      </c>
      <c r="E9" s="80">
        <v>86</v>
      </c>
      <c r="F9" s="80">
        <v>17.2</v>
      </c>
      <c r="G9" s="80">
        <v>0</v>
      </c>
      <c r="H9" s="80">
        <v>0</v>
      </c>
      <c r="I9" s="80">
        <v>33</v>
      </c>
      <c r="J9" s="80" t="s">
        <v>574</v>
      </c>
      <c r="L9" s="80" t="s">
        <v>9</v>
      </c>
      <c r="M9" s="88">
        <v>15.5</v>
      </c>
      <c r="O9" s="80">
        <v>86</v>
      </c>
      <c r="P9" s="80">
        <v>4</v>
      </c>
      <c r="Q9" s="80">
        <v>21.5</v>
      </c>
      <c r="R9" s="80">
        <v>3</v>
      </c>
      <c r="S9" s="80">
        <v>47</v>
      </c>
      <c r="T9" s="80">
        <v>23.25</v>
      </c>
      <c r="U9" s="80">
        <v>5.5483870967741939</v>
      </c>
      <c r="W9" s="80" t="s">
        <v>144</v>
      </c>
      <c r="X9" s="80">
        <v>6</v>
      </c>
      <c r="AA9" s="112">
        <v>6</v>
      </c>
      <c r="AC9" s="92"/>
    </row>
    <row r="10" spans="1:34" x14ac:dyDescent="0.2">
      <c r="A10" s="80" t="s">
        <v>102</v>
      </c>
      <c r="B10" s="80">
        <v>14</v>
      </c>
      <c r="C10" s="80">
        <v>14</v>
      </c>
      <c r="D10" s="80">
        <v>2</v>
      </c>
      <c r="E10" s="80">
        <v>133</v>
      </c>
      <c r="F10" s="80">
        <v>11.083333333333334</v>
      </c>
      <c r="G10" s="80">
        <v>0</v>
      </c>
      <c r="H10" s="80">
        <v>0</v>
      </c>
      <c r="I10" s="80">
        <v>31</v>
      </c>
      <c r="J10" s="80" t="s">
        <v>574</v>
      </c>
      <c r="L10" s="80" t="s">
        <v>746</v>
      </c>
      <c r="M10" s="88">
        <v>6</v>
      </c>
      <c r="N10" s="80">
        <v>1</v>
      </c>
      <c r="O10" s="80">
        <v>13</v>
      </c>
      <c r="P10" s="80">
        <v>3</v>
      </c>
      <c r="Q10" s="80">
        <v>4.333333333333333</v>
      </c>
      <c r="R10" s="80">
        <v>3</v>
      </c>
      <c r="S10" s="80">
        <v>13</v>
      </c>
      <c r="T10" s="80">
        <v>12</v>
      </c>
      <c r="U10" s="80">
        <v>2.1666666666666665</v>
      </c>
      <c r="W10" s="80" t="s">
        <v>9</v>
      </c>
      <c r="X10" s="80">
        <v>6</v>
      </c>
      <c r="AA10" s="112">
        <v>6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374</v>
      </c>
      <c r="B11" s="80">
        <v>15</v>
      </c>
      <c r="C11" s="80">
        <v>10</v>
      </c>
      <c r="D11" s="80">
        <v>2</v>
      </c>
      <c r="E11" s="80">
        <v>71</v>
      </c>
      <c r="F11" s="80">
        <v>8.875</v>
      </c>
      <c r="G11" s="80">
        <v>0</v>
      </c>
      <c r="H11" s="80">
        <v>0</v>
      </c>
      <c r="I11" s="80">
        <v>32</v>
      </c>
      <c r="J11" s="80" t="s">
        <v>574</v>
      </c>
      <c r="L11" s="80" t="s">
        <v>382</v>
      </c>
      <c r="M11" s="88">
        <v>2.8333333333333335</v>
      </c>
      <c r="N11" s="80">
        <v>1</v>
      </c>
      <c r="O11" s="80">
        <v>7</v>
      </c>
      <c r="P11" s="80">
        <v>2</v>
      </c>
      <c r="Q11" s="80">
        <v>3.5</v>
      </c>
      <c r="R11" s="80">
        <v>2</v>
      </c>
      <c r="S11" s="80">
        <v>7</v>
      </c>
      <c r="T11" s="80">
        <v>8.5</v>
      </c>
      <c r="U11" s="80">
        <v>2.4705882352941173</v>
      </c>
      <c r="W11" s="80" t="s">
        <v>101</v>
      </c>
      <c r="X11" s="80">
        <v>3</v>
      </c>
      <c r="Y11" s="80">
        <v>2</v>
      </c>
      <c r="AA11" s="112">
        <v>5</v>
      </c>
      <c r="AC11" s="92" t="s">
        <v>72</v>
      </c>
      <c r="AD11" s="80">
        <v>4.1766311089059789</v>
      </c>
      <c r="AF11" s="84">
        <v>25.981481481481481</v>
      </c>
      <c r="AH11" s="91">
        <v>6.2206790123456779</v>
      </c>
    </row>
    <row r="12" spans="1:34" x14ac:dyDescent="0.2">
      <c r="A12" s="101" t="s">
        <v>689</v>
      </c>
      <c r="B12" s="101">
        <v>12</v>
      </c>
      <c r="C12" s="101">
        <v>7</v>
      </c>
      <c r="D12" s="101">
        <v>1</v>
      </c>
      <c r="E12" s="101">
        <v>10</v>
      </c>
      <c r="F12" s="101">
        <v>1.6666666666666667</v>
      </c>
      <c r="G12" s="101">
        <v>0</v>
      </c>
      <c r="H12" s="101">
        <v>0</v>
      </c>
      <c r="I12" s="101">
        <v>3</v>
      </c>
      <c r="J12" s="101" t="s">
        <v>701</v>
      </c>
      <c r="L12" s="80" t="s">
        <v>685</v>
      </c>
      <c r="M12" s="88">
        <v>2.3333333333333335</v>
      </c>
      <c r="N12" s="80">
        <v>1</v>
      </c>
      <c r="O12" s="80">
        <v>4</v>
      </c>
      <c r="P12" s="80">
        <v>1</v>
      </c>
      <c r="Q12" s="80">
        <v>4</v>
      </c>
      <c r="R12" s="80">
        <v>1</v>
      </c>
      <c r="S12" s="80">
        <v>4</v>
      </c>
      <c r="T12" s="80">
        <v>14</v>
      </c>
      <c r="U12" s="80">
        <v>1.7142857142857142</v>
      </c>
      <c r="W12" s="80" t="s">
        <v>182</v>
      </c>
      <c r="X12" s="80">
        <v>4</v>
      </c>
      <c r="AA12" s="112">
        <v>3</v>
      </c>
      <c r="AC12" s="92" t="s">
        <v>708</v>
      </c>
      <c r="AD12" s="80">
        <v>3.1797108101904987</v>
      </c>
      <c r="AF12" s="80">
        <v>15.291390728476822</v>
      </c>
      <c r="AH12" s="91">
        <v>4.8090507726269305</v>
      </c>
    </row>
    <row r="13" spans="1:34" x14ac:dyDescent="0.2">
      <c r="A13" s="80" t="s">
        <v>11</v>
      </c>
      <c r="B13" s="80">
        <v>11</v>
      </c>
      <c r="C13" s="80">
        <v>7</v>
      </c>
      <c r="D13" s="80">
        <v>3</v>
      </c>
      <c r="E13" s="80">
        <v>60</v>
      </c>
      <c r="F13" s="80">
        <v>15</v>
      </c>
      <c r="G13" s="80">
        <v>0</v>
      </c>
      <c r="H13" s="80">
        <v>0</v>
      </c>
      <c r="I13" s="80">
        <v>22</v>
      </c>
      <c r="J13" s="80" t="s">
        <v>701</v>
      </c>
      <c r="L13" s="80" t="s">
        <v>544</v>
      </c>
      <c r="M13" s="88">
        <v>16</v>
      </c>
      <c r="N13" s="80">
        <v>2</v>
      </c>
      <c r="O13" s="80">
        <v>48</v>
      </c>
      <c r="P13" s="80">
        <v>1</v>
      </c>
      <c r="Q13" s="80">
        <v>48</v>
      </c>
      <c r="R13" s="80">
        <v>1</v>
      </c>
      <c r="S13" s="80">
        <v>23</v>
      </c>
      <c r="T13" s="80">
        <v>96</v>
      </c>
      <c r="U13" s="80">
        <v>3</v>
      </c>
      <c r="W13" s="80" t="s">
        <v>690</v>
      </c>
      <c r="X13" s="80">
        <v>3</v>
      </c>
      <c r="AA13" s="112">
        <v>3</v>
      </c>
    </row>
    <row r="14" spans="1:34" x14ac:dyDescent="0.2">
      <c r="A14" s="80" t="s">
        <v>144</v>
      </c>
      <c r="B14" s="80">
        <v>14</v>
      </c>
      <c r="C14" s="80">
        <v>6</v>
      </c>
      <c r="D14" s="80">
        <v>2</v>
      </c>
      <c r="E14" s="80">
        <v>31</v>
      </c>
      <c r="F14" s="80">
        <v>7.75</v>
      </c>
      <c r="G14" s="80">
        <v>0</v>
      </c>
      <c r="H14" s="80">
        <v>0</v>
      </c>
      <c r="I14" s="80">
        <v>24</v>
      </c>
      <c r="J14" s="80" t="s">
        <v>701</v>
      </c>
      <c r="L14" s="80" t="s">
        <v>43</v>
      </c>
      <c r="M14" s="88">
        <v>1</v>
      </c>
      <c r="N14" s="80">
        <v>1</v>
      </c>
      <c r="Q14" s="80" t="s">
        <v>574</v>
      </c>
      <c r="R14" s="80">
        <v>0</v>
      </c>
      <c r="S14" s="80">
        <v>0</v>
      </c>
      <c r="T14" s="80" t="s">
        <v>574</v>
      </c>
      <c r="U14" s="80">
        <v>0</v>
      </c>
      <c r="W14" s="80" t="s">
        <v>728</v>
      </c>
      <c r="X14" s="80">
        <v>2</v>
      </c>
      <c r="AA14" s="112">
        <v>2</v>
      </c>
    </row>
    <row r="15" spans="1:34" x14ac:dyDescent="0.2">
      <c r="A15" s="80" t="s">
        <v>47</v>
      </c>
      <c r="B15" s="80">
        <v>2</v>
      </c>
      <c r="C15" s="80">
        <v>2</v>
      </c>
      <c r="D15" s="80">
        <v>1</v>
      </c>
      <c r="E15" s="80">
        <v>18</v>
      </c>
      <c r="F15" s="80">
        <v>18</v>
      </c>
      <c r="G15" s="80">
        <v>0</v>
      </c>
      <c r="H15" s="80">
        <v>0</v>
      </c>
      <c r="I15" s="80">
        <v>18</v>
      </c>
      <c r="J15" s="80" t="s">
        <v>701</v>
      </c>
      <c r="L15" s="80" t="s">
        <v>297</v>
      </c>
      <c r="M15" s="88">
        <v>2.1666666666666665</v>
      </c>
      <c r="N15" s="80">
        <v>1</v>
      </c>
      <c r="O15" s="80">
        <v>2</v>
      </c>
      <c r="Q15" s="80" t="s">
        <v>574</v>
      </c>
      <c r="R15" s="80">
        <v>0</v>
      </c>
      <c r="S15" s="80">
        <v>1</v>
      </c>
      <c r="T15" s="80" t="s">
        <v>574</v>
      </c>
      <c r="U15" s="80">
        <v>0.92307692307692313</v>
      </c>
      <c r="W15" s="80" t="s">
        <v>544</v>
      </c>
      <c r="X15" s="80">
        <v>2</v>
      </c>
      <c r="AA15" s="112">
        <v>2</v>
      </c>
    </row>
    <row r="16" spans="1:34" x14ac:dyDescent="0.2">
      <c r="A16" s="80" t="s">
        <v>542</v>
      </c>
      <c r="B16" s="80">
        <v>3</v>
      </c>
      <c r="C16" s="80">
        <v>3</v>
      </c>
      <c r="D16" s="80">
        <v>0</v>
      </c>
      <c r="E16" s="80">
        <v>14</v>
      </c>
      <c r="F16" s="80">
        <v>4.666666666666667</v>
      </c>
      <c r="G16" s="80">
        <v>0</v>
      </c>
      <c r="H16" s="80">
        <v>0</v>
      </c>
      <c r="I16" s="80">
        <v>14</v>
      </c>
      <c r="J16" s="80" t="s">
        <v>574</v>
      </c>
      <c r="L16" s="80" t="s">
        <v>102</v>
      </c>
      <c r="M16" s="88">
        <v>1</v>
      </c>
      <c r="O16" s="80">
        <v>5</v>
      </c>
      <c r="Q16" s="80" t="s">
        <v>574</v>
      </c>
      <c r="R16" s="80">
        <v>0</v>
      </c>
      <c r="S16" s="80">
        <v>5</v>
      </c>
      <c r="T16" s="80" t="s">
        <v>574</v>
      </c>
      <c r="U16" s="80">
        <v>5</v>
      </c>
      <c r="W16" s="80" t="s">
        <v>685</v>
      </c>
      <c r="X16" s="80">
        <v>2</v>
      </c>
      <c r="AA16" s="112">
        <v>2</v>
      </c>
    </row>
    <row r="17" spans="1:27" x14ac:dyDescent="0.2">
      <c r="A17" s="80" t="s">
        <v>690</v>
      </c>
      <c r="B17" s="80">
        <v>6</v>
      </c>
      <c r="C17" s="80">
        <v>3</v>
      </c>
      <c r="D17" s="80">
        <v>3</v>
      </c>
      <c r="E17" s="80">
        <v>11</v>
      </c>
      <c r="F17" s="80" t="s">
        <v>702</v>
      </c>
      <c r="G17" s="80">
        <v>0</v>
      </c>
      <c r="H17" s="80">
        <v>0</v>
      </c>
      <c r="I17" s="80">
        <v>8</v>
      </c>
      <c r="J17" s="80" t="s">
        <v>701</v>
      </c>
      <c r="L17" s="80" t="s">
        <v>728</v>
      </c>
      <c r="M17" s="88">
        <v>4</v>
      </c>
      <c r="N17" s="80">
        <v>1</v>
      </c>
      <c r="O17" s="80">
        <v>8</v>
      </c>
      <c r="Q17" s="80" t="s">
        <v>574</v>
      </c>
      <c r="R17" s="80">
        <v>0</v>
      </c>
      <c r="S17" s="80">
        <v>8</v>
      </c>
      <c r="T17" s="80" t="s">
        <v>574</v>
      </c>
      <c r="U17" s="80">
        <v>2</v>
      </c>
      <c r="W17" s="80" t="s">
        <v>542</v>
      </c>
      <c r="X17" s="80">
        <v>1</v>
      </c>
      <c r="Y17" s="80">
        <v>1</v>
      </c>
      <c r="AA17" s="112">
        <v>2</v>
      </c>
    </row>
    <row r="18" spans="1:27" x14ac:dyDescent="0.2">
      <c r="A18" s="80" t="s">
        <v>728</v>
      </c>
      <c r="B18" s="80">
        <v>2</v>
      </c>
      <c r="C18" s="80">
        <v>1</v>
      </c>
      <c r="D18" s="80">
        <v>0</v>
      </c>
      <c r="E18" s="80">
        <v>10</v>
      </c>
      <c r="F18" s="80">
        <v>10</v>
      </c>
      <c r="G18" s="80">
        <v>0</v>
      </c>
      <c r="H18" s="80">
        <v>0</v>
      </c>
      <c r="I18" s="80">
        <v>10</v>
      </c>
      <c r="J18" s="80" t="s">
        <v>574</v>
      </c>
      <c r="L18" s="80" t="s">
        <v>689</v>
      </c>
      <c r="M18" s="88">
        <v>2.3333333333333335</v>
      </c>
      <c r="O18" s="80">
        <v>13</v>
      </c>
      <c r="Q18" s="80" t="s">
        <v>574</v>
      </c>
      <c r="R18" s="80">
        <v>0</v>
      </c>
      <c r="S18" s="80">
        <v>13</v>
      </c>
      <c r="T18" s="80" t="s">
        <v>574</v>
      </c>
      <c r="U18" s="80">
        <v>5.5714285714285712</v>
      </c>
      <c r="W18" s="80" t="s">
        <v>33</v>
      </c>
      <c r="X18" s="80">
        <v>1</v>
      </c>
      <c r="AA18" s="112">
        <v>1</v>
      </c>
    </row>
    <row r="19" spans="1:27" x14ac:dyDescent="0.2">
      <c r="A19" s="80" t="s">
        <v>33</v>
      </c>
      <c r="B19" s="80">
        <v>15</v>
      </c>
      <c r="C19" s="80">
        <v>5</v>
      </c>
      <c r="D19" s="80">
        <v>1</v>
      </c>
      <c r="E19" s="80">
        <v>3</v>
      </c>
      <c r="F19" s="80">
        <v>0.75</v>
      </c>
      <c r="G19" s="80">
        <v>0</v>
      </c>
      <c r="H19" s="80">
        <v>0</v>
      </c>
      <c r="I19" s="80">
        <v>2</v>
      </c>
      <c r="J19" s="80" t="s">
        <v>574</v>
      </c>
      <c r="L19" s="80" t="s">
        <v>542</v>
      </c>
      <c r="M19" s="88">
        <v>4</v>
      </c>
      <c r="N19" s="80">
        <v>1</v>
      </c>
      <c r="O19" s="80">
        <v>14</v>
      </c>
      <c r="Q19" s="80" t="s">
        <v>574</v>
      </c>
      <c r="R19" s="80">
        <v>0</v>
      </c>
      <c r="S19" s="80">
        <v>1</v>
      </c>
      <c r="T19" s="80" t="s">
        <v>574</v>
      </c>
      <c r="U19" s="80">
        <v>3.5</v>
      </c>
      <c r="W19" s="80" t="s">
        <v>47</v>
      </c>
      <c r="X19" s="80">
        <v>1</v>
      </c>
      <c r="AA19" s="80">
        <v>1</v>
      </c>
    </row>
    <row r="20" spans="1:27" x14ac:dyDescent="0.2">
      <c r="A20" s="80" t="s">
        <v>544</v>
      </c>
      <c r="B20" s="80">
        <v>5</v>
      </c>
      <c r="C20" s="80">
        <v>2</v>
      </c>
      <c r="D20" s="80">
        <v>0</v>
      </c>
      <c r="E20" s="80">
        <v>2</v>
      </c>
      <c r="F20" s="80">
        <v>1</v>
      </c>
      <c r="G20" s="80">
        <v>0</v>
      </c>
      <c r="H20" s="80">
        <v>0</v>
      </c>
      <c r="I20" s="80">
        <v>2</v>
      </c>
      <c r="J20" s="80" t="s">
        <v>574</v>
      </c>
      <c r="W20" s="80" t="s">
        <v>106</v>
      </c>
      <c r="X20" s="80">
        <v>1</v>
      </c>
      <c r="AA20" s="80">
        <v>1</v>
      </c>
    </row>
    <row r="21" spans="1:27" x14ac:dyDescent="0.2">
      <c r="A21" s="80" t="s">
        <v>685</v>
      </c>
      <c r="B21" s="80">
        <v>2</v>
      </c>
      <c r="C21" s="80">
        <v>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 t="s">
        <v>574</v>
      </c>
    </row>
    <row r="22" spans="1:27" x14ac:dyDescent="0.2">
      <c r="A22" s="80" t="s">
        <v>382</v>
      </c>
      <c r="B22" s="80">
        <v>1</v>
      </c>
      <c r="C22" s="80">
        <v>1</v>
      </c>
      <c r="D22" s="80">
        <v>1</v>
      </c>
      <c r="E22" s="80">
        <v>0</v>
      </c>
      <c r="F22" s="80" t="s">
        <v>702</v>
      </c>
      <c r="G22" s="80">
        <v>0</v>
      </c>
      <c r="H22" s="80">
        <v>0</v>
      </c>
      <c r="I22" s="80">
        <v>0</v>
      </c>
      <c r="J22" s="80" t="s">
        <v>701</v>
      </c>
      <c r="L22" s="93" t="s">
        <v>62</v>
      </c>
    </row>
    <row r="23" spans="1:27" x14ac:dyDescent="0.2">
      <c r="A23" s="80" t="s">
        <v>746</v>
      </c>
      <c r="B23" s="80">
        <v>1</v>
      </c>
      <c r="C23" s="80">
        <v>0</v>
      </c>
      <c r="D23" s="80">
        <v>0</v>
      </c>
      <c r="F23" s="80" t="s">
        <v>702</v>
      </c>
      <c r="G23" s="80">
        <v>0</v>
      </c>
      <c r="H23" s="80">
        <v>0</v>
      </c>
      <c r="I23" s="80">
        <v>0</v>
      </c>
      <c r="J23" s="80" t="s">
        <v>574</v>
      </c>
    </row>
    <row r="24" spans="1:27" x14ac:dyDescent="0.2">
      <c r="A24" s="80" t="s">
        <v>43</v>
      </c>
      <c r="B24" s="80">
        <v>1</v>
      </c>
      <c r="C24" s="80">
        <v>0</v>
      </c>
      <c r="D24" s="80">
        <v>0</v>
      </c>
      <c r="F24" s="80" t="s">
        <v>702</v>
      </c>
      <c r="G24" s="80">
        <v>0</v>
      </c>
      <c r="H24" s="80">
        <v>0</v>
      </c>
      <c r="I24" s="80">
        <v>0</v>
      </c>
      <c r="J24" s="80" t="s">
        <v>574</v>
      </c>
    </row>
    <row r="25" spans="1:27" x14ac:dyDescent="0.2">
      <c r="A25" s="80" t="s">
        <v>726</v>
      </c>
      <c r="B25" s="80">
        <v>2</v>
      </c>
      <c r="C25" s="80">
        <v>0</v>
      </c>
      <c r="D25" s="80">
        <v>0</v>
      </c>
      <c r="F25" s="80" t="s">
        <v>702</v>
      </c>
      <c r="G25" s="80">
        <v>0</v>
      </c>
      <c r="H25" s="80">
        <v>0</v>
      </c>
      <c r="I25" s="80">
        <v>0</v>
      </c>
      <c r="J25" s="80" t="s">
        <v>574</v>
      </c>
    </row>
    <row r="26" spans="1:27" x14ac:dyDescent="0.2">
      <c r="A26" s="80" t="s">
        <v>750</v>
      </c>
      <c r="B26" s="80">
        <v>1</v>
      </c>
      <c r="C26" s="80">
        <v>0</v>
      </c>
      <c r="D26" s="80">
        <v>0</v>
      </c>
      <c r="F26" s="80" t="s">
        <v>702</v>
      </c>
      <c r="G26" s="80">
        <v>0</v>
      </c>
      <c r="H26" s="80">
        <v>0</v>
      </c>
      <c r="I26" s="80">
        <v>0</v>
      </c>
      <c r="J26" s="80" t="s">
        <v>574</v>
      </c>
    </row>
    <row r="27" spans="1:27" x14ac:dyDescent="0.2">
      <c r="A27" s="98"/>
      <c r="B27" s="98"/>
      <c r="C27" s="98"/>
      <c r="D27" s="98"/>
      <c r="E27" s="98"/>
      <c r="F27" s="99"/>
      <c r="G27" s="98"/>
      <c r="H27" s="98"/>
      <c r="I27" s="98"/>
      <c r="J27" s="98"/>
    </row>
    <row r="28" spans="1:27" x14ac:dyDescent="0.2">
      <c r="A28" s="148" t="s">
        <v>620</v>
      </c>
      <c r="B28" s="148"/>
      <c r="C28" s="148"/>
      <c r="D28" s="148"/>
      <c r="E28" s="148"/>
      <c r="F28" s="148"/>
      <c r="G28" s="148"/>
      <c r="H28" s="148"/>
      <c r="I28" s="148"/>
      <c r="J28" s="98"/>
    </row>
    <row r="29" spans="1:27" x14ac:dyDescent="0.2">
      <c r="F29" s="85"/>
    </row>
  </sheetData>
  <mergeCells count="1">
    <mergeCell ref="A28:I28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1:AH34"/>
  <sheetViews>
    <sheetView workbookViewId="0">
      <selection activeCell="AL17" sqref="AL17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8" width="4" style="80" bestFit="1" customWidth="1"/>
    <col min="9" max="9" width="3" style="80" bestFit="1" customWidth="1"/>
    <col min="10" max="10" width="1.85546875" style="80" bestFit="1" customWidth="1"/>
    <col min="11" max="11" width="4.28515625" style="80" customWidth="1"/>
    <col min="12" max="12" width="13.8554687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42578125" style="80" bestFit="1" customWidth="1"/>
    <col min="18" max="18" width="3" style="80" customWidth="1"/>
    <col min="19" max="19" width="3.7109375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758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98" t="s">
        <v>381</v>
      </c>
      <c r="B4" s="98">
        <v>12</v>
      </c>
      <c r="C4" s="98">
        <v>11</v>
      </c>
      <c r="D4" s="98">
        <v>1</v>
      </c>
      <c r="E4" s="98">
        <v>362</v>
      </c>
      <c r="F4" s="99">
        <v>36.200000000000003</v>
      </c>
      <c r="G4" s="98">
        <v>3</v>
      </c>
      <c r="H4" s="98">
        <v>0</v>
      </c>
      <c r="I4" s="98">
        <v>88</v>
      </c>
      <c r="J4" s="98" t="s">
        <v>574</v>
      </c>
      <c r="L4" s="98" t="s">
        <v>43</v>
      </c>
      <c r="M4" s="107">
        <v>122</v>
      </c>
      <c r="N4" s="98">
        <v>26</v>
      </c>
      <c r="O4" s="98">
        <v>388</v>
      </c>
      <c r="P4" s="98">
        <v>26</v>
      </c>
      <c r="Q4" s="108">
        <v>14.923076923076923</v>
      </c>
      <c r="R4" s="109">
        <v>4</v>
      </c>
      <c r="S4" s="98">
        <v>28</v>
      </c>
      <c r="T4" s="110">
        <v>28.153846153846153</v>
      </c>
      <c r="U4" s="108">
        <v>3.180327868852459</v>
      </c>
      <c r="W4" s="80" t="s">
        <v>749</v>
      </c>
      <c r="X4" s="80">
        <v>5</v>
      </c>
      <c r="AA4" s="112">
        <v>5</v>
      </c>
      <c r="AC4" s="80">
        <v>8</v>
      </c>
      <c r="AD4" s="80">
        <v>1</v>
      </c>
      <c r="AE4" s="80">
        <v>7</v>
      </c>
      <c r="AF4" s="80">
        <v>3</v>
      </c>
    </row>
    <row r="5" spans="1:34" x14ac:dyDescent="0.2">
      <c r="A5" s="98" t="s">
        <v>43</v>
      </c>
      <c r="B5" s="98">
        <v>12</v>
      </c>
      <c r="C5" s="98">
        <v>10</v>
      </c>
      <c r="D5" s="98">
        <v>4</v>
      </c>
      <c r="E5" s="98">
        <v>177</v>
      </c>
      <c r="F5" s="99">
        <v>29.5</v>
      </c>
      <c r="G5" s="98">
        <v>1</v>
      </c>
      <c r="H5" s="98">
        <v>0</v>
      </c>
      <c r="I5" s="113">
        <v>77</v>
      </c>
      <c r="J5" s="113" t="s">
        <v>701</v>
      </c>
      <c r="L5" s="98" t="s">
        <v>728</v>
      </c>
      <c r="M5" s="107">
        <v>54.166666666666664</v>
      </c>
      <c r="N5" s="98">
        <v>9</v>
      </c>
      <c r="O5" s="98">
        <v>171</v>
      </c>
      <c r="P5" s="98">
        <v>10</v>
      </c>
      <c r="Q5" s="108">
        <v>17.100000000000001</v>
      </c>
      <c r="R5" s="109">
        <v>5</v>
      </c>
      <c r="S5" s="98">
        <v>54</v>
      </c>
      <c r="T5" s="110">
        <v>32.5</v>
      </c>
      <c r="U5" s="108">
        <v>3.1569230769230772</v>
      </c>
      <c r="W5" s="80" t="s">
        <v>752</v>
      </c>
      <c r="X5" s="80">
        <v>5</v>
      </c>
      <c r="AA5" s="112">
        <v>5</v>
      </c>
    </row>
    <row r="6" spans="1:34" x14ac:dyDescent="0.2">
      <c r="A6" s="98" t="s">
        <v>382</v>
      </c>
      <c r="B6" s="98">
        <v>14</v>
      </c>
      <c r="C6" s="98">
        <v>12</v>
      </c>
      <c r="D6" s="98">
        <v>1</v>
      </c>
      <c r="E6" s="98">
        <v>262</v>
      </c>
      <c r="F6" s="99">
        <v>23.818181818181817</v>
      </c>
      <c r="G6" s="98">
        <v>2</v>
      </c>
      <c r="H6" s="98">
        <v>0</v>
      </c>
      <c r="I6" s="98">
        <v>68</v>
      </c>
      <c r="J6" s="98" t="s">
        <v>701</v>
      </c>
      <c r="L6" s="98" t="s">
        <v>735</v>
      </c>
      <c r="M6" s="107">
        <v>39.333333333333329</v>
      </c>
      <c r="N6" s="98">
        <v>2</v>
      </c>
      <c r="O6" s="98">
        <v>174</v>
      </c>
      <c r="P6" s="98">
        <v>10</v>
      </c>
      <c r="Q6" s="108">
        <v>17.399999999999999</v>
      </c>
      <c r="R6" s="109">
        <v>4</v>
      </c>
      <c r="S6" s="98">
        <v>11</v>
      </c>
      <c r="T6" s="110">
        <v>23.6</v>
      </c>
      <c r="U6" s="108">
        <v>4.4237288135593227</v>
      </c>
      <c r="W6" s="80" t="s">
        <v>558</v>
      </c>
      <c r="X6" s="80">
        <v>3</v>
      </c>
      <c r="Z6" s="80">
        <v>2</v>
      </c>
      <c r="AA6" s="112">
        <v>5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98" t="s">
        <v>558</v>
      </c>
      <c r="B7" s="98">
        <v>11</v>
      </c>
      <c r="C7" s="98">
        <v>9</v>
      </c>
      <c r="D7" s="98">
        <v>2</v>
      </c>
      <c r="E7" s="98">
        <v>97</v>
      </c>
      <c r="F7" s="99">
        <v>13.857142857142858</v>
      </c>
      <c r="G7" s="98">
        <v>0</v>
      </c>
      <c r="H7" s="98">
        <v>0</v>
      </c>
      <c r="I7" s="98">
        <v>44</v>
      </c>
      <c r="J7" s="98" t="s">
        <v>701</v>
      </c>
      <c r="L7" s="98" t="s">
        <v>729</v>
      </c>
      <c r="M7" s="107">
        <v>74.833333333333329</v>
      </c>
      <c r="N7" s="98">
        <v>11</v>
      </c>
      <c r="O7" s="98">
        <v>281</v>
      </c>
      <c r="P7" s="98">
        <v>14</v>
      </c>
      <c r="Q7" s="108">
        <v>20.071428571428573</v>
      </c>
      <c r="R7" s="109">
        <v>6</v>
      </c>
      <c r="S7" s="98">
        <v>58</v>
      </c>
      <c r="T7" s="110">
        <v>32.071428571428569</v>
      </c>
      <c r="U7" s="108">
        <v>3.7550111358574614</v>
      </c>
      <c r="W7" s="80" t="s">
        <v>760</v>
      </c>
      <c r="X7" s="80">
        <v>4</v>
      </c>
      <c r="AA7" s="112">
        <v>4</v>
      </c>
      <c r="AC7" s="92" t="s">
        <v>72</v>
      </c>
      <c r="AD7" s="80">
        <v>1724</v>
      </c>
      <c r="AE7" s="80">
        <v>252</v>
      </c>
      <c r="AF7" s="80">
        <v>1986</v>
      </c>
      <c r="AG7" s="80">
        <v>121</v>
      </c>
      <c r="AH7" s="88">
        <v>569.33333333333337</v>
      </c>
    </row>
    <row r="8" spans="1:34" x14ac:dyDescent="0.2">
      <c r="A8" s="98" t="s">
        <v>729</v>
      </c>
      <c r="B8" s="98">
        <v>6</v>
      </c>
      <c r="C8" s="98">
        <v>5</v>
      </c>
      <c r="D8" s="98">
        <v>0</v>
      </c>
      <c r="E8" s="98">
        <v>56</v>
      </c>
      <c r="F8" s="99">
        <v>11.2</v>
      </c>
      <c r="G8" s="98">
        <v>0</v>
      </c>
      <c r="H8" s="98">
        <v>0</v>
      </c>
      <c r="I8" s="98">
        <v>20</v>
      </c>
      <c r="J8" s="98" t="s">
        <v>574</v>
      </c>
      <c r="L8" s="98" t="s">
        <v>726</v>
      </c>
      <c r="M8" s="107">
        <v>145.33333333333331</v>
      </c>
      <c r="N8" s="98">
        <v>26</v>
      </c>
      <c r="O8" s="98">
        <v>510</v>
      </c>
      <c r="P8" s="98">
        <v>23</v>
      </c>
      <c r="Q8" s="108">
        <v>22.173913043478262</v>
      </c>
      <c r="R8" s="109">
        <v>6</v>
      </c>
      <c r="S8" s="98">
        <v>25</v>
      </c>
      <c r="T8" s="110">
        <v>37.913043478260867</v>
      </c>
      <c r="U8" s="108">
        <v>3.5091743119266061</v>
      </c>
      <c r="W8" s="80" t="s">
        <v>43</v>
      </c>
      <c r="X8" s="80">
        <v>4</v>
      </c>
      <c r="AA8" s="112">
        <v>4</v>
      </c>
      <c r="AC8" s="92" t="s">
        <v>708</v>
      </c>
      <c r="AD8" s="80">
        <v>2045</v>
      </c>
      <c r="AE8" s="80">
        <v>259</v>
      </c>
      <c r="AF8" s="80">
        <v>2304</v>
      </c>
      <c r="AG8" s="80">
        <v>112</v>
      </c>
      <c r="AH8" s="88">
        <v>626</v>
      </c>
    </row>
    <row r="9" spans="1:34" x14ac:dyDescent="0.2">
      <c r="A9" s="98" t="s">
        <v>726</v>
      </c>
      <c r="B9" s="98">
        <v>14</v>
      </c>
      <c r="C9" s="98">
        <v>11</v>
      </c>
      <c r="D9" s="98">
        <v>1</v>
      </c>
      <c r="E9" s="98">
        <v>111</v>
      </c>
      <c r="F9" s="99">
        <v>11.1</v>
      </c>
      <c r="G9" s="98">
        <v>0</v>
      </c>
      <c r="H9" s="98">
        <v>0</v>
      </c>
      <c r="I9" s="98">
        <v>37</v>
      </c>
      <c r="J9" s="98" t="s">
        <v>574</v>
      </c>
      <c r="L9" s="101" t="s">
        <v>382</v>
      </c>
      <c r="M9" s="103">
        <v>111</v>
      </c>
      <c r="N9" s="101">
        <v>26</v>
      </c>
      <c r="O9" s="101">
        <v>342</v>
      </c>
      <c r="P9" s="101">
        <v>13</v>
      </c>
      <c r="Q9" s="104">
        <v>26.307692307692307</v>
      </c>
      <c r="R9" s="105">
        <v>4</v>
      </c>
      <c r="S9" s="101">
        <v>16</v>
      </c>
      <c r="T9" s="106">
        <v>51.230769230769234</v>
      </c>
      <c r="U9" s="104">
        <v>3.0810810810810811</v>
      </c>
      <c r="W9" s="80" t="s">
        <v>382</v>
      </c>
      <c r="X9" s="80">
        <v>4</v>
      </c>
      <c r="AA9" s="112">
        <v>4</v>
      </c>
      <c r="AC9" s="92"/>
    </row>
    <row r="10" spans="1:34" x14ac:dyDescent="0.2">
      <c r="A10" s="98" t="s">
        <v>749</v>
      </c>
      <c r="B10" s="98">
        <v>14</v>
      </c>
      <c r="C10" s="98">
        <v>12</v>
      </c>
      <c r="D10" s="98">
        <v>0</v>
      </c>
      <c r="E10" s="98">
        <v>133</v>
      </c>
      <c r="F10" s="99">
        <v>11.083333333333334</v>
      </c>
      <c r="G10" s="98">
        <v>0</v>
      </c>
      <c r="H10" s="98">
        <v>0</v>
      </c>
      <c r="I10" s="98">
        <v>31</v>
      </c>
      <c r="J10" s="98" t="s">
        <v>574</v>
      </c>
      <c r="L10" s="98" t="s">
        <v>760</v>
      </c>
      <c r="M10" s="107">
        <v>10.333333333333334</v>
      </c>
      <c r="N10" s="98"/>
      <c r="O10" s="98">
        <v>46</v>
      </c>
      <c r="P10" s="98">
        <v>4</v>
      </c>
      <c r="Q10" s="108">
        <v>11.5</v>
      </c>
      <c r="R10" s="109">
        <v>2</v>
      </c>
      <c r="S10" s="98">
        <v>14</v>
      </c>
      <c r="T10" s="110">
        <v>15.5</v>
      </c>
      <c r="U10" s="108">
        <v>4.4516129032258061</v>
      </c>
      <c r="W10" s="80" t="s">
        <v>728</v>
      </c>
      <c r="X10" s="80">
        <v>4</v>
      </c>
      <c r="AA10" s="112">
        <v>4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98" t="s">
        <v>544</v>
      </c>
      <c r="B11" s="98">
        <v>8</v>
      </c>
      <c r="C11" s="98">
        <v>7</v>
      </c>
      <c r="D11" s="98">
        <v>1</v>
      </c>
      <c r="E11" s="98">
        <v>65</v>
      </c>
      <c r="F11" s="99">
        <v>10.833333333333334</v>
      </c>
      <c r="G11" s="98">
        <v>0</v>
      </c>
      <c r="H11" s="98">
        <v>0</v>
      </c>
      <c r="I11" s="98">
        <v>27</v>
      </c>
      <c r="J11" s="98" t="s">
        <v>574</v>
      </c>
      <c r="L11" s="98" t="s">
        <v>544</v>
      </c>
      <c r="M11" s="107">
        <v>43</v>
      </c>
      <c r="N11" s="98">
        <v>9</v>
      </c>
      <c r="O11" s="98">
        <v>154</v>
      </c>
      <c r="P11" s="98">
        <v>4</v>
      </c>
      <c r="Q11" s="108">
        <v>38.5</v>
      </c>
      <c r="R11" s="109">
        <v>2</v>
      </c>
      <c r="S11" s="98">
        <v>31</v>
      </c>
      <c r="T11" s="110">
        <v>64.5</v>
      </c>
      <c r="U11" s="108">
        <v>3.5813953488372094</v>
      </c>
      <c r="W11" s="80" t="s">
        <v>544</v>
      </c>
      <c r="X11" s="80">
        <v>2</v>
      </c>
      <c r="Y11" s="80">
        <v>1</v>
      </c>
      <c r="AA11" s="112">
        <v>3</v>
      </c>
      <c r="AC11" s="92" t="s">
        <v>72</v>
      </c>
      <c r="AD11" s="84">
        <v>3.4882903981264635</v>
      </c>
      <c r="AF11" s="84">
        <v>16.41322314049587</v>
      </c>
      <c r="AH11" s="91">
        <v>4.7052341597796143</v>
      </c>
    </row>
    <row r="12" spans="1:34" x14ac:dyDescent="0.2">
      <c r="A12" s="98" t="s">
        <v>91</v>
      </c>
      <c r="B12" s="98">
        <v>12</v>
      </c>
      <c r="C12" s="98">
        <v>11</v>
      </c>
      <c r="D12" s="98">
        <v>2</v>
      </c>
      <c r="E12" s="98">
        <v>82</v>
      </c>
      <c r="F12" s="99">
        <v>9.1111111111111107</v>
      </c>
      <c r="G12" s="98">
        <v>0</v>
      </c>
      <c r="H12" s="98">
        <v>0</v>
      </c>
      <c r="I12" s="98">
        <v>21</v>
      </c>
      <c r="J12" s="98" t="s">
        <v>574</v>
      </c>
      <c r="L12" s="98" t="s">
        <v>761</v>
      </c>
      <c r="M12" s="107">
        <v>4</v>
      </c>
      <c r="N12" s="98"/>
      <c r="O12" s="98">
        <v>9</v>
      </c>
      <c r="P12" s="98">
        <v>1</v>
      </c>
      <c r="Q12" s="108">
        <v>9</v>
      </c>
      <c r="R12" s="109">
        <v>1</v>
      </c>
      <c r="S12" s="98">
        <v>9</v>
      </c>
      <c r="T12" s="110">
        <v>24</v>
      </c>
      <c r="U12" s="108">
        <v>2.25</v>
      </c>
      <c r="W12" s="98" t="s">
        <v>381</v>
      </c>
      <c r="X12" s="98">
        <v>3</v>
      </c>
      <c r="AA12" s="112">
        <v>3</v>
      </c>
      <c r="AC12" s="92" t="s">
        <v>708</v>
      </c>
      <c r="AD12" s="80">
        <v>3.680511182108626</v>
      </c>
      <c r="AF12" s="84">
        <v>20.571428571428573</v>
      </c>
      <c r="AH12" s="91">
        <v>5.5892857142857144</v>
      </c>
    </row>
    <row r="13" spans="1:34" x14ac:dyDescent="0.2">
      <c r="A13" s="80" t="s">
        <v>761</v>
      </c>
      <c r="B13" s="80">
        <v>6</v>
      </c>
      <c r="C13" s="80">
        <v>5</v>
      </c>
      <c r="D13" s="80">
        <v>0</v>
      </c>
      <c r="E13" s="80">
        <v>45</v>
      </c>
      <c r="F13" s="85">
        <v>9</v>
      </c>
      <c r="G13" s="80">
        <v>0</v>
      </c>
      <c r="H13" s="80">
        <v>0</v>
      </c>
      <c r="I13" s="80">
        <v>17</v>
      </c>
      <c r="J13" s="80" t="s">
        <v>574</v>
      </c>
      <c r="L13" s="80" t="s">
        <v>688</v>
      </c>
      <c r="M13" s="107">
        <v>4</v>
      </c>
      <c r="N13" s="98"/>
      <c r="O13" s="98">
        <v>23</v>
      </c>
      <c r="P13" s="98">
        <v>1</v>
      </c>
      <c r="Q13" s="108">
        <v>23</v>
      </c>
      <c r="R13" s="109">
        <v>1</v>
      </c>
      <c r="S13" s="98">
        <v>23</v>
      </c>
      <c r="T13" s="110">
        <v>24</v>
      </c>
      <c r="U13" s="108">
        <v>5.75</v>
      </c>
      <c r="W13" s="80" t="s">
        <v>726</v>
      </c>
      <c r="X13" s="80">
        <v>2</v>
      </c>
      <c r="AA13" s="112">
        <v>2</v>
      </c>
    </row>
    <row r="14" spans="1:34" x14ac:dyDescent="0.2">
      <c r="A14" s="98" t="s">
        <v>760</v>
      </c>
      <c r="B14" s="98">
        <v>12</v>
      </c>
      <c r="C14" s="98">
        <v>10</v>
      </c>
      <c r="D14" s="98">
        <v>1</v>
      </c>
      <c r="E14" s="98">
        <v>79</v>
      </c>
      <c r="F14" s="99">
        <v>8.7777777777777786</v>
      </c>
      <c r="G14" s="98">
        <v>0</v>
      </c>
      <c r="H14" s="98">
        <v>0</v>
      </c>
      <c r="I14" s="98">
        <v>22</v>
      </c>
      <c r="J14" s="98" t="s">
        <v>574</v>
      </c>
      <c r="L14" s="80" t="s">
        <v>763</v>
      </c>
      <c r="M14" s="107">
        <v>6</v>
      </c>
      <c r="N14" s="98">
        <v>1</v>
      </c>
      <c r="O14" s="98">
        <v>25</v>
      </c>
      <c r="P14" s="98"/>
      <c r="Q14" s="108" t="s">
        <v>574</v>
      </c>
      <c r="R14" s="109">
        <v>0</v>
      </c>
      <c r="S14" s="98">
        <v>11</v>
      </c>
      <c r="T14" s="110" t="s">
        <v>574</v>
      </c>
      <c r="U14" s="108">
        <v>4.166666666666667</v>
      </c>
      <c r="W14" s="80" t="s">
        <v>488</v>
      </c>
      <c r="X14" s="80">
        <v>2</v>
      </c>
      <c r="AA14" s="112">
        <v>2</v>
      </c>
    </row>
    <row r="15" spans="1:34" x14ac:dyDescent="0.2">
      <c r="A15" s="101" t="s">
        <v>735</v>
      </c>
      <c r="B15" s="101">
        <v>14</v>
      </c>
      <c r="C15" s="101">
        <v>10</v>
      </c>
      <c r="D15" s="101">
        <v>3</v>
      </c>
      <c r="E15" s="101">
        <v>25</v>
      </c>
      <c r="F15" s="102">
        <v>3.5714285714285716</v>
      </c>
      <c r="G15" s="101">
        <v>0</v>
      </c>
      <c r="H15" s="101">
        <v>0</v>
      </c>
      <c r="I15" s="101">
        <v>8</v>
      </c>
      <c r="J15" s="101" t="s">
        <v>701</v>
      </c>
      <c r="K15" s="98"/>
      <c r="L15" s="80" t="s">
        <v>754</v>
      </c>
      <c r="M15" s="107">
        <v>12</v>
      </c>
      <c r="N15" s="98">
        <v>1</v>
      </c>
      <c r="O15" s="98">
        <v>51</v>
      </c>
      <c r="P15" s="98"/>
      <c r="Q15" s="108" t="s">
        <v>574</v>
      </c>
      <c r="R15" s="109">
        <v>0</v>
      </c>
      <c r="S15" s="98">
        <v>17</v>
      </c>
      <c r="T15" s="110" t="s">
        <v>574</v>
      </c>
      <c r="U15" s="108">
        <v>4.25</v>
      </c>
      <c r="W15" s="80" t="s">
        <v>690</v>
      </c>
      <c r="X15" s="80">
        <v>1</v>
      </c>
      <c r="AA15" s="112">
        <v>1</v>
      </c>
    </row>
    <row r="16" spans="1:34" x14ac:dyDescent="0.2">
      <c r="A16" s="80" t="s">
        <v>728</v>
      </c>
      <c r="B16" s="80">
        <v>5</v>
      </c>
      <c r="C16" s="80">
        <v>4</v>
      </c>
      <c r="D16" s="80">
        <v>1</v>
      </c>
      <c r="E16" s="80">
        <v>92</v>
      </c>
      <c r="F16" s="85">
        <v>30.666666666666668</v>
      </c>
      <c r="G16" s="80">
        <v>0</v>
      </c>
      <c r="H16" s="80">
        <v>0</v>
      </c>
      <c r="I16" s="80">
        <v>35</v>
      </c>
      <c r="J16" s="80" t="s">
        <v>701</v>
      </c>
      <c r="K16" s="98"/>
      <c r="W16" s="80" t="s">
        <v>766</v>
      </c>
      <c r="X16" s="80">
        <v>1</v>
      </c>
      <c r="AA16" s="112">
        <v>1</v>
      </c>
    </row>
    <row r="17" spans="1:27" x14ac:dyDescent="0.2">
      <c r="A17" s="98" t="s">
        <v>488</v>
      </c>
      <c r="B17" s="98">
        <v>4</v>
      </c>
      <c r="C17" s="98">
        <v>4</v>
      </c>
      <c r="D17" s="98">
        <v>0</v>
      </c>
      <c r="E17" s="98">
        <v>47</v>
      </c>
      <c r="F17" s="99">
        <v>11.75</v>
      </c>
      <c r="G17" s="98">
        <v>0</v>
      </c>
      <c r="H17" s="98">
        <v>0</v>
      </c>
      <c r="I17" s="98">
        <v>20</v>
      </c>
      <c r="J17" s="98" t="s">
        <v>574</v>
      </c>
      <c r="L17" s="93" t="s">
        <v>62</v>
      </c>
      <c r="W17" s="80" t="s">
        <v>687</v>
      </c>
      <c r="X17" s="80">
        <v>1</v>
      </c>
      <c r="AA17" s="112">
        <v>1</v>
      </c>
    </row>
    <row r="18" spans="1:27" x14ac:dyDescent="0.2">
      <c r="A18" s="80" t="s">
        <v>752</v>
      </c>
      <c r="B18" s="80">
        <v>7</v>
      </c>
      <c r="C18" s="80">
        <v>5</v>
      </c>
      <c r="D18" s="80">
        <v>1</v>
      </c>
      <c r="E18" s="80">
        <v>36</v>
      </c>
      <c r="F18" s="85">
        <v>9</v>
      </c>
      <c r="G18" s="80">
        <v>0</v>
      </c>
      <c r="H18" s="80">
        <v>0</v>
      </c>
      <c r="I18" s="80">
        <v>21</v>
      </c>
      <c r="J18" s="80" t="s">
        <v>701</v>
      </c>
      <c r="W18" s="80" t="s">
        <v>91</v>
      </c>
      <c r="X18" s="80">
        <v>1</v>
      </c>
      <c r="AA18" s="112">
        <v>1</v>
      </c>
    </row>
    <row r="19" spans="1:27" x14ac:dyDescent="0.2">
      <c r="A19" s="98" t="s">
        <v>689</v>
      </c>
      <c r="B19" s="98">
        <v>1</v>
      </c>
      <c r="C19" s="98">
        <v>1</v>
      </c>
      <c r="D19" s="98">
        <v>0</v>
      </c>
      <c r="E19" s="98">
        <v>14</v>
      </c>
      <c r="F19" s="99">
        <v>14</v>
      </c>
      <c r="G19" s="98">
        <v>0</v>
      </c>
      <c r="H19" s="98">
        <v>0</v>
      </c>
      <c r="I19" s="98">
        <v>14</v>
      </c>
      <c r="J19" s="98" t="s">
        <v>574</v>
      </c>
      <c r="W19" s="80" t="s">
        <v>735</v>
      </c>
      <c r="X19" s="80">
        <v>1</v>
      </c>
      <c r="AA19" s="112">
        <v>1</v>
      </c>
    </row>
    <row r="20" spans="1:27" x14ac:dyDescent="0.2">
      <c r="A20" s="80" t="s">
        <v>565</v>
      </c>
      <c r="B20" s="80">
        <v>3</v>
      </c>
      <c r="C20" s="80">
        <v>2</v>
      </c>
      <c r="D20" s="80">
        <v>1</v>
      </c>
      <c r="E20" s="80">
        <v>9</v>
      </c>
      <c r="F20" s="85">
        <v>9</v>
      </c>
      <c r="G20" s="80">
        <v>0</v>
      </c>
      <c r="H20" s="80">
        <v>0</v>
      </c>
      <c r="I20" s="80">
        <v>9</v>
      </c>
      <c r="J20" s="80" t="s">
        <v>701</v>
      </c>
      <c r="W20" s="80" t="s">
        <v>729</v>
      </c>
      <c r="X20" s="80">
        <v>1</v>
      </c>
      <c r="AA20" s="80">
        <v>1</v>
      </c>
    </row>
    <row r="21" spans="1:27" x14ac:dyDescent="0.2">
      <c r="A21" s="80" t="s">
        <v>762</v>
      </c>
      <c r="B21" s="80">
        <v>1</v>
      </c>
      <c r="C21" s="80">
        <v>1</v>
      </c>
      <c r="D21" s="80">
        <v>0</v>
      </c>
      <c r="E21" s="80">
        <v>8</v>
      </c>
      <c r="F21" s="85">
        <v>8</v>
      </c>
      <c r="G21" s="80">
        <v>0</v>
      </c>
      <c r="H21" s="80">
        <v>0</v>
      </c>
      <c r="I21" s="80">
        <v>8</v>
      </c>
      <c r="J21" s="80" t="s">
        <v>574</v>
      </c>
    </row>
    <row r="22" spans="1:27" x14ac:dyDescent="0.2">
      <c r="A22" s="80" t="s">
        <v>688</v>
      </c>
      <c r="B22" s="80">
        <v>1</v>
      </c>
      <c r="C22" s="80">
        <v>1</v>
      </c>
      <c r="D22" s="80">
        <v>0</v>
      </c>
      <c r="E22" s="80">
        <v>6</v>
      </c>
      <c r="F22" s="85">
        <v>6</v>
      </c>
      <c r="G22" s="80">
        <v>0</v>
      </c>
      <c r="H22" s="80">
        <v>0</v>
      </c>
      <c r="I22" s="80">
        <v>6</v>
      </c>
      <c r="J22" s="80" t="s">
        <v>574</v>
      </c>
    </row>
    <row r="23" spans="1:27" x14ac:dyDescent="0.2">
      <c r="A23" s="80" t="s">
        <v>763</v>
      </c>
      <c r="B23" s="80">
        <v>2</v>
      </c>
      <c r="C23" s="80">
        <v>2</v>
      </c>
      <c r="D23" s="80">
        <v>0</v>
      </c>
      <c r="E23" s="80">
        <v>4</v>
      </c>
      <c r="F23" s="85">
        <v>2</v>
      </c>
      <c r="G23" s="80">
        <v>0</v>
      </c>
      <c r="H23" s="80">
        <v>0</v>
      </c>
      <c r="I23" s="80">
        <v>3</v>
      </c>
      <c r="J23" s="80" t="s">
        <v>574</v>
      </c>
    </row>
    <row r="24" spans="1:27" x14ac:dyDescent="0.2">
      <c r="A24" s="98" t="s">
        <v>687</v>
      </c>
      <c r="B24" s="98">
        <v>2</v>
      </c>
      <c r="C24" s="98">
        <v>2</v>
      </c>
      <c r="D24" s="98">
        <v>0</v>
      </c>
      <c r="E24" s="98">
        <v>3</v>
      </c>
      <c r="F24" s="99">
        <v>1.5</v>
      </c>
      <c r="G24" s="98">
        <v>0</v>
      </c>
      <c r="H24" s="98">
        <v>0</v>
      </c>
      <c r="I24" s="98">
        <v>3</v>
      </c>
      <c r="J24" s="80" t="s">
        <v>574</v>
      </c>
    </row>
    <row r="25" spans="1:27" x14ac:dyDescent="0.2">
      <c r="A25" s="80" t="s">
        <v>764</v>
      </c>
      <c r="B25" s="80">
        <v>1</v>
      </c>
      <c r="C25" s="80">
        <v>1</v>
      </c>
      <c r="D25" s="80">
        <v>0</v>
      </c>
      <c r="E25" s="80">
        <v>2</v>
      </c>
      <c r="F25" s="85">
        <v>2</v>
      </c>
      <c r="G25" s="80">
        <v>0</v>
      </c>
      <c r="H25" s="80">
        <v>0</v>
      </c>
      <c r="I25" s="80">
        <v>2</v>
      </c>
      <c r="J25" s="80" t="s">
        <v>574</v>
      </c>
    </row>
    <row r="26" spans="1:27" x14ac:dyDescent="0.2">
      <c r="A26" s="80" t="s">
        <v>765</v>
      </c>
      <c r="B26" s="80">
        <v>1</v>
      </c>
      <c r="C26" s="80">
        <v>1</v>
      </c>
      <c r="D26" s="80">
        <v>0</v>
      </c>
      <c r="E26" s="80">
        <v>2</v>
      </c>
      <c r="F26" s="85">
        <v>2</v>
      </c>
      <c r="G26" s="80">
        <v>0</v>
      </c>
      <c r="H26" s="80">
        <v>0</v>
      </c>
      <c r="I26" s="80">
        <v>2</v>
      </c>
      <c r="J26" s="80" t="s">
        <v>574</v>
      </c>
    </row>
    <row r="27" spans="1:27" x14ac:dyDescent="0.2">
      <c r="A27" s="80" t="s">
        <v>754</v>
      </c>
      <c r="B27" s="80">
        <v>2</v>
      </c>
      <c r="C27" s="80">
        <v>1</v>
      </c>
      <c r="D27" s="80">
        <v>1</v>
      </c>
      <c r="E27" s="80">
        <v>0</v>
      </c>
      <c r="F27" s="114" t="s">
        <v>702</v>
      </c>
      <c r="G27" s="80">
        <v>0</v>
      </c>
      <c r="H27" s="80">
        <v>0</v>
      </c>
      <c r="I27" s="80">
        <v>0</v>
      </c>
      <c r="J27" s="80" t="s">
        <v>701</v>
      </c>
    </row>
    <row r="28" spans="1:27" x14ac:dyDescent="0.2">
      <c r="A28" s="80" t="s">
        <v>766</v>
      </c>
      <c r="B28" s="80">
        <v>4</v>
      </c>
      <c r="C28" s="80">
        <v>2</v>
      </c>
      <c r="D28" s="80">
        <v>0</v>
      </c>
      <c r="E28" s="80">
        <v>0</v>
      </c>
      <c r="F28" s="114">
        <v>0</v>
      </c>
      <c r="G28" s="80">
        <v>0</v>
      </c>
      <c r="H28" s="80">
        <v>0</v>
      </c>
      <c r="I28" s="80">
        <v>0</v>
      </c>
      <c r="J28" s="80" t="s">
        <v>574</v>
      </c>
    </row>
    <row r="29" spans="1:27" x14ac:dyDescent="0.2">
      <c r="A29" s="80" t="s">
        <v>690</v>
      </c>
      <c r="B29" s="80">
        <v>4</v>
      </c>
      <c r="C29" s="80">
        <v>2</v>
      </c>
      <c r="D29" s="80">
        <v>2</v>
      </c>
      <c r="E29" s="80">
        <v>0</v>
      </c>
      <c r="F29" s="114" t="s">
        <v>702</v>
      </c>
      <c r="G29" s="80">
        <v>0</v>
      </c>
      <c r="H29" s="80">
        <v>0</v>
      </c>
      <c r="I29" s="80">
        <v>0</v>
      </c>
      <c r="J29" s="80" t="s">
        <v>701</v>
      </c>
    </row>
    <row r="30" spans="1:27" x14ac:dyDescent="0.2">
      <c r="A30" s="80" t="s">
        <v>767</v>
      </c>
      <c r="B30" s="80">
        <v>1</v>
      </c>
      <c r="C30" s="80">
        <v>1</v>
      </c>
      <c r="D30" s="80">
        <v>0</v>
      </c>
      <c r="E30" s="80">
        <v>0</v>
      </c>
      <c r="F30" s="114">
        <v>0</v>
      </c>
      <c r="G30" s="80">
        <v>0</v>
      </c>
      <c r="H30" s="80">
        <v>0</v>
      </c>
      <c r="I30" s="80">
        <v>0</v>
      </c>
      <c r="J30" s="80" t="s">
        <v>574</v>
      </c>
    </row>
    <row r="31" spans="1:27" x14ac:dyDescent="0.2">
      <c r="A31" s="80" t="s">
        <v>93</v>
      </c>
      <c r="B31" s="80">
        <v>1</v>
      </c>
      <c r="C31" s="80">
        <v>0</v>
      </c>
      <c r="D31" s="80">
        <v>0</v>
      </c>
      <c r="F31" s="85" t="s">
        <v>702</v>
      </c>
      <c r="G31" s="80">
        <v>0</v>
      </c>
      <c r="H31" s="80">
        <v>0</v>
      </c>
      <c r="I31" s="80">
        <v>0</v>
      </c>
      <c r="J31" s="98" t="s">
        <v>574</v>
      </c>
    </row>
    <row r="32" spans="1:27" x14ac:dyDescent="0.2">
      <c r="A32" s="80" t="s">
        <v>715</v>
      </c>
      <c r="B32" s="80">
        <v>1</v>
      </c>
      <c r="C32" s="80">
        <v>0</v>
      </c>
      <c r="D32" s="80">
        <v>0</v>
      </c>
      <c r="F32" s="85" t="s">
        <v>702</v>
      </c>
      <c r="G32" s="80">
        <v>0</v>
      </c>
      <c r="H32" s="80">
        <v>0</v>
      </c>
      <c r="I32" s="80">
        <v>0</v>
      </c>
      <c r="J32" s="80" t="s">
        <v>574</v>
      </c>
    </row>
    <row r="34" spans="1:9" x14ac:dyDescent="0.2">
      <c r="A34" s="148" t="s">
        <v>620</v>
      </c>
      <c r="B34" s="148"/>
      <c r="C34" s="148"/>
      <c r="D34" s="148"/>
      <c r="E34" s="148"/>
      <c r="F34" s="148"/>
      <c r="G34" s="148"/>
      <c r="H34" s="148"/>
      <c r="I34" s="148"/>
    </row>
  </sheetData>
  <mergeCells count="1">
    <mergeCell ref="A34:I34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/>
  <dimension ref="A1:AH27"/>
  <sheetViews>
    <sheetView workbookViewId="0">
      <selection activeCell="K47" sqref="K47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9.42578125" style="80" bestFit="1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28515625" style="80" customWidth="1"/>
    <col min="18" max="19" width="3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748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80" t="s">
        <v>94</v>
      </c>
      <c r="B4" s="80">
        <v>13</v>
      </c>
      <c r="C4" s="80">
        <v>9</v>
      </c>
      <c r="D4" s="80">
        <v>4</v>
      </c>
      <c r="E4" s="80">
        <v>212</v>
      </c>
      <c r="F4" s="85">
        <v>42.4</v>
      </c>
      <c r="G4" s="80">
        <v>1</v>
      </c>
      <c r="H4" s="80">
        <v>0</v>
      </c>
      <c r="I4" s="80">
        <v>72</v>
      </c>
      <c r="J4" s="80" t="s">
        <v>574</v>
      </c>
      <c r="L4" s="80" t="s">
        <v>94</v>
      </c>
      <c r="M4" s="88">
        <v>222.66666666666666</v>
      </c>
      <c r="N4" s="80">
        <v>59</v>
      </c>
      <c r="O4" s="80">
        <v>605</v>
      </c>
      <c r="P4" s="80">
        <v>46</v>
      </c>
      <c r="Q4" s="84">
        <v>13.152173913043478</v>
      </c>
      <c r="R4" s="89">
        <v>7</v>
      </c>
      <c r="S4" s="80">
        <v>69</v>
      </c>
      <c r="T4" s="83">
        <v>29.043478260869566</v>
      </c>
      <c r="U4" s="84">
        <v>2.717065868263473</v>
      </c>
      <c r="W4" s="80" t="s">
        <v>11</v>
      </c>
      <c r="X4" s="80">
        <v>10</v>
      </c>
      <c r="Z4" s="80">
        <v>4</v>
      </c>
      <c r="AA4" s="112">
        <v>14</v>
      </c>
      <c r="AC4" s="80">
        <v>7</v>
      </c>
      <c r="AD4" s="80">
        <v>4</v>
      </c>
      <c r="AE4" s="80">
        <v>3</v>
      </c>
      <c r="AF4" s="80">
        <v>5</v>
      </c>
    </row>
    <row r="5" spans="1:34" x14ac:dyDescent="0.2">
      <c r="A5" s="80" t="s">
        <v>9</v>
      </c>
      <c r="B5" s="80">
        <v>12</v>
      </c>
      <c r="C5" s="80">
        <v>12</v>
      </c>
      <c r="D5" s="80">
        <v>3</v>
      </c>
      <c r="E5" s="80">
        <v>280</v>
      </c>
      <c r="F5" s="85">
        <v>31.111111111111111</v>
      </c>
      <c r="G5" s="80">
        <v>1</v>
      </c>
      <c r="H5" s="80">
        <v>1</v>
      </c>
      <c r="I5" s="80">
        <v>103</v>
      </c>
      <c r="J5" s="80" t="s">
        <v>701</v>
      </c>
      <c r="L5" s="80" t="s">
        <v>182</v>
      </c>
      <c r="M5" s="88">
        <v>129.66666666666666</v>
      </c>
      <c r="N5" s="80">
        <v>26</v>
      </c>
      <c r="O5" s="80">
        <v>378</v>
      </c>
      <c r="P5" s="80">
        <v>28</v>
      </c>
      <c r="Q5" s="84">
        <v>13.5</v>
      </c>
      <c r="R5" s="89">
        <v>8</v>
      </c>
      <c r="S5" s="80">
        <v>52</v>
      </c>
      <c r="T5" s="83">
        <v>27.785714285714285</v>
      </c>
      <c r="U5" s="84">
        <v>2.9151670951156814</v>
      </c>
      <c r="W5" s="80" t="s">
        <v>102</v>
      </c>
      <c r="X5" s="80">
        <v>8</v>
      </c>
      <c r="Y5" s="80">
        <v>2</v>
      </c>
      <c r="AA5" s="112">
        <v>10</v>
      </c>
    </row>
    <row r="6" spans="1:34" x14ac:dyDescent="0.2">
      <c r="A6" s="80" t="s">
        <v>182</v>
      </c>
      <c r="B6" s="80">
        <v>13</v>
      </c>
      <c r="C6" s="80">
        <v>9</v>
      </c>
      <c r="D6" s="80">
        <v>3</v>
      </c>
      <c r="E6" s="80">
        <v>184</v>
      </c>
      <c r="F6" s="85">
        <v>30.666666666666668</v>
      </c>
      <c r="G6" s="80">
        <v>1</v>
      </c>
      <c r="H6" s="80">
        <v>0</v>
      </c>
      <c r="I6" s="80">
        <v>65</v>
      </c>
      <c r="J6" s="80" t="s">
        <v>574</v>
      </c>
      <c r="L6" s="101" t="s">
        <v>43</v>
      </c>
      <c r="M6" s="103">
        <v>100.83333333333333</v>
      </c>
      <c r="N6" s="101">
        <v>16</v>
      </c>
      <c r="O6" s="101">
        <v>302</v>
      </c>
      <c r="P6" s="101">
        <v>18</v>
      </c>
      <c r="Q6" s="104">
        <v>16.777777777777779</v>
      </c>
      <c r="R6" s="105">
        <v>4</v>
      </c>
      <c r="S6" s="101">
        <v>21</v>
      </c>
      <c r="T6" s="106">
        <v>33.611111111111114</v>
      </c>
      <c r="U6" s="104">
        <v>2.9950413223140497</v>
      </c>
      <c r="W6" s="80" t="s">
        <v>297</v>
      </c>
      <c r="X6" s="80">
        <v>6</v>
      </c>
      <c r="Z6" s="80">
        <v>1</v>
      </c>
      <c r="AA6" s="112">
        <v>7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106</v>
      </c>
      <c r="B7" s="80">
        <v>6</v>
      </c>
      <c r="C7" s="80">
        <v>6</v>
      </c>
      <c r="D7" s="80">
        <v>1</v>
      </c>
      <c r="E7" s="80">
        <v>143</v>
      </c>
      <c r="F7" s="85">
        <v>28.6</v>
      </c>
      <c r="G7" s="80">
        <v>1</v>
      </c>
      <c r="H7" s="80">
        <v>0</v>
      </c>
      <c r="I7" s="80">
        <v>54</v>
      </c>
      <c r="J7" s="80" t="s">
        <v>701</v>
      </c>
      <c r="L7" s="98" t="s">
        <v>542</v>
      </c>
      <c r="M7" s="88">
        <v>14.166666666666666</v>
      </c>
      <c r="N7" s="98">
        <v>1</v>
      </c>
      <c r="O7" s="98">
        <v>78</v>
      </c>
      <c r="P7" s="98">
        <v>4</v>
      </c>
      <c r="Q7" s="108">
        <v>19.5</v>
      </c>
      <c r="R7" s="109">
        <v>2</v>
      </c>
      <c r="S7" s="98">
        <v>32</v>
      </c>
      <c r="T7" s="110">
        <v>21.25</v>
      </c>
      <c r="U7" s="108">
        <v>5.5058823529411764</v>
      </c>
      <c r="W7" s="80" t="s">
        <v>94</v>
      </c>
      <c r="X7" s="80">
        <v>2</v>
      </c>
      <c r="Y7" s="80">
        <v>4</v>
      </c>
      <c r="AA7" s="112">
        <v>6</v>
      </c>
      <c r="AC7" s="92" t="s">
        <v>72</v>
      </c>
      <c r="AD7" s="80">
        <v>1693</v>
      </c>
      <c r="AE7" s="80">
        <v>163</v>
      </c>
      <c r="AF7" s="80">
        <v>1856</v>
      </c>
      <c r="AG7" s="80">
        <v>85</v>
      </c>
      <c r="AH7" s="88">
        <v>500.16666666666663</v>
      </c>
    </row>
    <row r="8" spans="1:34" x14ac:dyDescent="0.2">
      <c r="A8" s="80" t="s">
        <v>297</v>
      </c>
      <c r="B8" s="80">
        <v>12</v>
      </c>
      <c r="C8" s="80">
        <v>10</v>
      </c>
      <c r="D8" s="80">
        <v>2</v>
      </c>
      <c r="E8" s="80">
        <v>193</v>
      </c>
      <c r="F8" s="85">
        <v>24.125</v>
      </c>
      <c r="G8" s="80">
        <v>2</v>
      </c>
      <c r="H8" s="80">
        <v>0</v>
      </c>
      <c r="I8" s="80">
        <v>68</v>
      </c>
      <c r="J8" s="80" t="s">
        <v>574</v>
      </c>
      <c r="L8" s="98" t="s">
        <v>685</v>
      </c>
      <c r="M8" s="107">
        <v>14.166666666666666</v>
      </c>
      <c r="N8" s="98">
        <v>1</v>
      </c>
      <c r="O8" s="98">
        <v>48</v>
      </c>
      <c r="P8" s="98">
        <v>2</v>
      </c>
      <c r="Q8" s="108">
        <v>24</v>
      </c>
      <c r="R8" s="109">
        <v>2</v>
      </c>
      <c r="S8" s="98">
        <v>33</v>
      </c>
      <c r="T8" s="110">
        <v>42.5</v>
      </c>
      <c r="U8" s="108">
        <v>3.388235294117647</v>
      </c>
      <c r="W8" s="80" t="s">
        <v>144</v>
      </c>
      <c r="X8" s="80">
        <v>4</v>
      </c>
      <c r="AA8" s="112">
        <v>4</v>
      </c>
      <c r="AC8" s="92" t="s">
        <v>708</v>
      </c>
      <c r="AD8" s="80">
        <v>1619</v>
      </c>
      <c r="AE8" s="80">
        <v>168</v>
      </c>
      <c r="AF8" s="80">
        <v>1787</v>
      </c>
      <c r="AG8" s="80">
        <v>112</v>
      </c>
      <c r="AH8" s="88">
        <v>554.5</v>
      </c>
    </row>
    <row r="9" spans="1:34" x14ac:dyDescent="0.2">
      <c r="A9" s="80" t="s">
        <v>102</v>
      </c>
      <c r="B9" s="80">
        <v>11</v>
      </c>
      <c r="C9" s="80">
        <v>11</v>
      </c>
      <c r="D9" s="80">
        <v>1</v>
      </c>
      <c r="E9" s="80">
        <v>199</v>
      </c>
      <c r="F9" s="85">
        <v>19.899999999999999</v>
      </c>
      <c r="G9" s="80">
        <v>0</v>
      </c>
      <c r="H9" s="80">
        <v>0</v>
      </c>
      <c r="I9" s="80">
        <v>46</v>
      </c>
      <c r="J9" s="80" t="s">
        <v>574</v>
      </c>
      <c r="L9" s="98" t="s">
        <v>374</v>
      </c>
      <c r="M9" s="107">
        <v>16</v>
      </c>
      <c r="N9" s="98">
        <v>5</v>
      </c>
      <c r="O9" s="98">
        <v>74</v>
      </c>
      <c r="P9" s="98">
        <v>2</v>
      </c>
      <c r="Q9" s="108">
        <v>37</v>
      </c>
      <c r="R9" s="109">
        <v>1</v>
      </c>
      <c r="S9" s="98">
        <v>3</v>
      </c>
      <c r="T9" s="110">
        <v>48</v>
      </c>
      <c r="U9" s="108">
        <v>4.625</v>
      </c>
      <c r="W9" s="80" t="s">
        <v>9</v>
      </c>
      <c r="X9" s="80">
        <v>3</v>
      </c>
      <c r="Y9" s="80">
        <v>1</v>
      </c>
      <c r="AA9" s="112">
        <v>4</v>
      </c>
      <c r="AC9" s="92"/>
    </row>
    <row r="10" spans="1:34" x14ac:dyDescent="0.2">
      <c r="A10" s="80" t="s">
        <v>542</v>
      </c>
      <c r="B10" s="80">
        <v>8</v>
      </c>
      <c r="C10" s="80">
        <v>8</v>
      </c>
      <c r="D10" s="80">
        <v>1</v>
      </c>
      <c r="E10" s="80">
        <v>99</v>
      </c>
      <c r="F10" s="85">
        <v>14.142857142857142</v>
      </c>
      <c r="G10" s="80">
        <v>0</v>
      </c>
      <c r="H10" s="80">
        <v>0</v>
      </c>
      <c r="I10" s="80">
        <v>39</v>
      </c>
      <c r="J10" s="80" t="s">
        <v>701</v>
      </c>
      <c r="L10" s="80" t="s">
        <v>33</v>
      </c>
      <c r="M10" s="88">
        <v>44</v>
      </c>
      <c r="N10" s="80">
        <v>7</v>
      </c>
      <c r="O10" s="80">
        <v>142</v>
      </c>
      <c r="P10" s="80">
        <v>1</v>
      </c>
      <c r="Q10" s="84">
        <v>142</v>
      </c>
      <c r="R10" s="89">
        <v>1</v>
      </c>
      <c r="S10" s="80">
        <v>13</v>
      </c>
      <c r="T10" s="83">
        <v>264</v>
      </c>
      <c r="U10" s="84">
        <v>3.2272727272727271</v>
      </c>
      <c r="W10" s="80" t="s">
        <v>182</v>
      </c>
      <c r="X10" s="80">
        <v>2</v>
      </c>
      <c r="Y10" s="80">
        <v>1</v>
      </c>
      <c r="AA10" s="112">
        <v>3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374</v>
      </c>
      <c r="B11" s="80">
        <v>7</v>
      </c>
      <c r="C11" s="80">
        <v>7</v>
      </c>
      <c r="D11" s="80">
        <v>0</v>
      </c>
      <c r="E11" s="80">
        <v>82</v>
      </c>
      <c r="F11" s="85">
        <v>11.714285714285714</v>
      </c>
      <c r="G11" s="80">
        <v>0</v>
      </c>
      <c r="H11" s="80">
        <v>0</v>
      </c>
      <c r="I11" s="80">
        <v>36</v>
      </c>
      <c r="J11" s="80" t="s">
        <v>574</v>
      </c>
      <c r="L11" s="80" t="s">
        <v>690</v>
      </c>
      <c r="M11" s="88">
        <v>1</v>
      </c>
      <c r="O11" s="80">
        <v>7</v>
      </c>
      <c r="Q11" s="84" t="s">
        <v>574</v>
      </c>
      <c r="R11" s="89">
        <v>0</v>
      </c>
      <c r="S11" s="80">
        <v>7</v>
      </c>
      <c r="T11" s="83" t="s">
        <v>574</v>
      </c>
      <c r="U11" s="84">
        <v>7</v>
      </c>
      <c r="W11" s="80" t="s">
        <v>542</v>
      </c>
      <c r="X11" s="80">
        <v>2</v>
      </c>
      <c r="Y11" s="80">
        <v>1</v>
      </c>
      <c r="AA11" s="112">
        <v>3</v>
      </c>
      <c r="AC11" s="92" t="s">
        <v>72</v>
      </c>
      <c r="AD11" s="80">
        <v>3.7107630789736756</v>
      </c>
      <c r="AF11" s="84">
        <v>21.835294117647059</v>
      </c>
      <c r="AH11" s="91">
        <v>5.8843137254901956</v>
      </c>
    </row>
    <row r="12" spans="1:34" x14ac:dyDescent="0.2">
      <c r="A12" s="80" t="s">
        <v>144</v>
      </c>
      <c r="B12" s="80">
        <v>8</v>
      </c>
      <c r="C12" s="80">
        <v>8</v>
      </c>
      <c r="D12" s="80">
        <v>0</v>
      </c>
      <c r="E12" s="80">
        <v>58</v>
      </c>
      <c r="F12" s="85">
        <v>7.25</v>
      </c>
      <c r="G12" s="80">
        <v>0</v>
      </c>
      <c r="H12" s="80">
        <v>0</v>
      </c>
      <c r="I12" s="80">
        <v>20</v>
      </c>
      <c r="J12" s="80" t="s">
        <v>574</v>
      </c>
      <c r="L12" s="80" t="s">
        <v>297</v>
      </c>
      <c r="M12" s="88">
        <v>3</v>
      </c>
      <c r="N12" s="80">
        <v>2</v>
      </c>
      <c r="O12" s="80">
        <v>2</v>
      </c>
      <c r="Q12" s="84" t="s">
        <v>574</v>
      </c>
      <c r="R12" s="89">
        <v>0</v>
      </c>
      <c r="S12" s="80">
        <v>2</v>
      </c>
      <c r="T12" s="83" t="s">
        <v>574</v>
      </c>
      <c r="U12" s="84">
        <v>0.66666666666666663</v>
      </c>
      <c r="W12" s="80" t="s">
        <v>106</v>
      </c>
      <c r="X12" s="80">
        <v>3</v>
      </c>
      <c r="AA12" s="112">
        <v>3</v>
      </c>
      <c r="AC12" s="92" t="s">
        <v>708</v>
      </c>
      <c r="AD12" s="80">
        <v>3.2227231740306581</v>
      </c>
      <c r="AF12" s="84">
        <v>15.955357142857142</v>
      </c>
      <c r="AH12" s="91">
        <v>4.9508928571428568</v>
      </c>
    </row>
    <row r="13" spans="1:34" x14ac:dyDescent="0.2">
      <c r="A13" s="86" t="s">
        <v>685</v>
      </c>
      <c r="B13" s="86">
        <v>4</v>
      </c>
      <c r="C13" s="86">
        <v>4</v>
      </c>
      <c r="D13" s="86">
        <v>0</v>
      </c>
      <c r="E13" s="86">
        <v>98</v>
      </c>
      <c r="F13" s="87">
        <v>24.5</v>
      </c>
      <c r="G13" s="86">
        <v>1</v>
      </c>
      <c r="H13" s="86">
        <v>0</v>
      </c>
      <c r="I13" s="86">
        <v>50</v>
      </c>
      <c r="J13" s="86" t="s">
        <v>574</v>
      </c>
      <c r="L13" s="80" t="s">
        <v>102</v>
      </c>
      <c r="M13" s="88">
        <v>9</v>
      </c>
      <c r="O13" s="80">
        <v>46</v>
      </c>
      <c r="Q13" s="84" t="s">
        <v>574</v>
      </c>
      <c r="R13" s="89">
        <v>0</v>
      </c>
      <c r="S13" s="80">
        <v>21</v>
      </c>
      <c r="T13" s="83" t="s">
        <v>574</v>
      </c>
      <c r="U13" s="84">
        <v>5.1111111111111107</v>
      </c>
      <c r="W13" s="80" t="s">
        <v>33</v>
      </c>
      <c r="X13" s="80">
        <v>2</v>
      </c>
      <c r="AA13" s="112">
        <v>2</v>
      </c>
    </row>
    <row r="14" spans="1:34" x14ac:dyDescent="0.2">
      <c r="A14" s="98" t="s">
        <v>728</v>
      </c>
      <c r="B14" s="98">
        <v>6</v>
      </c>
      <c r="C14" s="98">
        <v>5</v>
      </c>
      <c r="D14" s="98">
        <v>1</v>
      </c>
      <c r="E14" s="98">
        <v>44</v>
      </c>
      <c r="F14" s="99">
        <v>11</v>
      </c>
      <c r="G14" s="98">
        <v>0</v>
      </c>
      <c r="H14" s="98">
        <v>0</v>
      </c>
      <c r="I14" s="98">
        <v>15</v>
      </c>
      <c r="J14" s="98" t="s">
        <v>574</v>
      </c>
      <c r="L14" s="80" t="s">
        <v>728</v>
      </c>
      <c r="M14" s="88">
        <v>1</v>
      </c>
      <c r="O14" s="80">
        <v>1</v>
      </c>
      <c r="Q14" s="84" t="s">
        <v>574</v>
      </c>
      <c r="R14" s="89">
        <v>0</v>
      </c>
      <c r="S14" s="80">
        <v>1</v>
      </c>
      <c r="T14" s="83" t="s">
        <v>574</v>
      </c>
      <c r="U14" s="84">
        <v>1</v>
      </c>
      <c r="W14" s="80" t="s">
        <v>685</v>
      </c>
      <c r="X14" s="80">
        <v>2</v>
      </c>
      <c r="AA14" s="112">
        <v>2</v>
      </c>
    </row>
    <row r="15" spans="1:34" x14ac:dyDescent="0.2">
      <c r="A15" s="98" t="s">
        <v>11</v>
      </c>
      <c r="B15" s="98">
        <v>9</v>
      </c>
      <c r="C15" s="98">
        <v>3</v>
      </c>
      <c r="D15" s="98">
        <v>1</v>
      </c>
      <c r="E15" s="98">
        <v>29</v>
      </c>
      <c r="F15" s="99">
        <v>14.5</v>
      </c>
      <c r="G15" s="98">
        <v>0</v>
      </c>
      <c r="H15" s="98">
        <v>0</v>
      </c>
      <c r="I15" s="98">
        <v>29</v>
      </c>
      <c r="J15" s="98" t="s">
        <v>701</v>
      </c>
      <c r="W15" s="80" t="s">
        <v>43</v>
      </c>
      <c r="X15" s="80">
        <v>1</v>
      </c>
      <c r="AA15" s="112">
        <v>1</v>
      </c>
    </row>
    <row r="16" spans="1:34" x14ac:dyDescent="0.2">
      <c r="A16" s="80" t="s">
        <v>43</v>
      </c>
      <c r="B16" s="80">
        <v>10</v>
      </c>
      <c r="C16" s="80">
        <v>4</v>
      </c>
      <c r="D16" s="80">
        <v>3</v>
      </c>
      <c r="E16" s="80">
        <v>24</v>
      </c>
      <c r="F16" s="85">
        <v>24</v>
      </c>
      <c r="G16" s="80">
        <v>0</v>
      </c>
      <c r="H16" s="80">
        <v>0</v>
      </c>
      <c r="I16" s="80">
        <v>10</v>
      </c>
      <c r="J16" s="80" t="s">
        <v>701</v>
      </c>
      <c r="L16" s="93" t="s">
        <v>62</v>
      </c>
      <c r="AA16" s="112"/>
    </row>
    <row r="17" spans="1:27" x14ac:dyDescent="0.2">
      <c r="A17" s="80" t="s">
        <v>725</v>
      </c>
      <c r="B17" s="80">
        <v>3</v>
      </c>
      <c r="C17" s="80">
        <v>3</v>
      </c>
      <c r="D17" s="80">
        <v>0</v>
      </c>
      <c r="E17" s="80">
        <v>20</v>
      </c>
      <c r="F17" s="85">
        <v>6.666666666666667</v>
      </c>
      <c r="G17" s="80">
        <v>0</v>
      </c>
      <c r="H17" s="80">
        <v>0</v>
      </c>
      <c r="I17" s="80">
        <v>10</v>
      </c>
      <c r="J17" s="80" t="s">
        <v>574</v>
      </c>
      <c r="AA17" s="112"/>
    </row>
    <row r="18" spans="1:27" x14ac:dyDescent="0.2">
      <c r="A18" s="80" t="s">
        <v>690</v>
      </c>
      <c r="B18" s="80">
        <v>6</v>
      </c>
      <c r="C18" s="80">
        <v>2</v>
      </c>
      <c r="D18" s="80">
        <v>0</v>
      </c>
      <c r="E18" s="80">
        <v>9</v>
      </c>
      <c r="F18" s="85">
        <v>4.5</v>
      </c>
      <c r="G18" s="80">
        <v>0</v>
      </c>
      <c r="H18" s="80">
        <v>0</v>
      </c>
      <c r="I18" s="80">
        <v>5</v>
      </c>
      <c r="J18" s="80" t="s">
        <v>574</v>
      </c>
      <c r="AA18" s="112"/>
    </row>
    <row r="19" spans="1:27" x14ac:dyDescent="0.2">
      <c r="A19" s="80" t="s">
        <v>47</v>
      </c>
      <c r="B19" s="80">
        <v>1</v>
      </c>
      <c r="C19" s="80">
        <v>1</v>
      </c>
      <c r="D19" s="80">
        <v>0</v>
      </c>
      <c r="E19" s="80">
        <v>7</v>
      </c>
      <c r="F19" s="85">
        <v>7</v>
      </c>
      <c r="G19" s="80">
        <v>0</v>
      </c>
      <c r="H19" s="80">
        <v>0</v>
      </c>
      <c r="I19" s="80">
        <v>7</v>
      </c>
      <c r="J19" s="80" t="s">
        <v>574</v>
      </c>
    </row>
    <row r="20" spans="1:27" x14ac:dyDescent="0.2">
      <c r="A20" s="98" t="s">
        <v>33</v>
      </c>
      <c r="B20" s="98">
        <v>9</v>
      </c>
      <c r="C20" s="98">
        <v>2</v>
      </c>
      <c r="D20" s="98">
        <v>0</v>
      </c>
      <c r="E20" s="98">
        <v>4</v>
      </c>
      <c r="F20" s="99">
        <v>2</v>
      </c>
      <c r="G20" s="98">
        <v>0</v>
      </c>
      <c r="H20" s="98">
        <v>0</v>
      </c>
      <c r="I20" s="98">
        <v>3</v>
      </c>
      <c r="J20" s="98" t="s">
        <v>574</v>
      </c>
    </row>
    <row r="21" spans="1:27" x14ac:dyDescent="0.2">
      <c r="A21" s="80" t="s">
        <v>746</v>
      </c>
      <c r="B21" s="80">
        <v>1</v>
      </c>
      <c r="C21" s="80">
        <v>1</v>
      </c>
      <c r="D21" s="80">
        <v>1</v>
      </c>
      <c r="E21" s="80">
        <v>4</v>
      </c>
      <c r="F21" s="85" t="s">
        <v>702</v>
      </c>
      <c r="G21" s="80">
        <v>0</v>
      </c>
      <c r="H21" s="80">
        <v>0</v>
      </c>
      <c r="I21" s="80">
        <v>4</v>
      </c>
      <c r="J21" s="80" t="s">
        <v>701</v>
      </c>
    </row>
    <row r="22" spans="1:27" x14ac:dyDescent="0.2">
      <c r="A22" s="98" t="s">
        <v>747</v>
      </c>
      <c r="B22" s="98">
        <v>1</v>
      </c>
      <c r="C22" s="98">
        <v>1</v>
      </c>
      <c r="D22" s="98">
        <v>0</v>
      </c>
      <c r="E22" s="98">
        <v>2</v>
      </c>
      <c r="F22" s="99">
        <v>2</v>
      </c>
      <c r="G22" s="98">
        <v>0</v>
      </c>
      <c r="H22" s="98">
        <v>0</v>
      </c>
      <c r="I22" s="98">
        <v>2</v>
      </c>
      <c r="J22" s="98" t="s">
        <v>574</v>
      </c>
    </row>
    <row r="23" spans="1:27" x14ac:dyDescent="0.2">
      <c r="A23" s="80" t="s">
        <v>688</v>
      </c>
      <c r="B23" s="80">
        <v>1</v>
      </c>
      <c r="C23" s="80">
        <v>1</v>
      </c>
      <c r="D23" s="80">
        <v>1</v>
      </c>
      <c r="E23" s="80">
        <v>2</v>
      </c>
      <c r="F23" s="85" t="s">
        <v>702</v>
      </c>
      <c r="G23" s="80">
        <v>0</v>
      </c>
      <c r="H23" s="80">
        <v>0</v>
      </c>
      <c r="I23" s="80">
        <v>2</v>
      </c>
      <c r="J23" s="80" t="s">
        <v>701</v>
      </c>
    </row>
    <row r="24" spans="1:27" x14ac:dyDescent="0.2">
      <c r="A24" s="98" t="s">
        <v>185</v>
      </c>
      <c r="B24" s="98">
        <v>1</v>
      </c>
      <c r="C24" s="98">
        <v>0</v>
      </c>
      <c r="D24" s="98">
        <v>0</v>
      </c>
      <c r="E24" s="98"/>
      <c r="F24" s="99" t="s">
        <v>702</v>
      </c>
      <c r="G24" s="98">
        <v>0</v>
      </c>
      <c r="H24" s="98">
        <v>0</v>
      </c>
      <c r="I24" s="98">
        <v>0</v>
      </c>
      <c r="J24" s="98" t="s">
        <v>574</v>
      </c>
    </row>
    <row r="25" spans="1:27" x14ac:dyDescent="0.2">
      <c r="A25" s="98"/>
      <c r="B25" s="98"/>
      <c r="C25" s="98"/>
      <c r="D25" s="98"/>
      <c r="E25" s="98"/>
      <c r="F25" s="99"/>
      <c r="G25" s="98"/>
      <c r="H25" s="98"/>
      <c r="I25" s="98"/>
      <c r="J25" s="98"/>
    </row>
    <row r="26" spans="1:27" x14ac:dyDescent="0.2">
      <c r="A26" s="148" t="s">
        <v>620</v>
      </c>
      <c r="B26" s="148"/>
      <c r="C26" s="148"/>
      <c r="D26" s="148"/>
      <c r="E26" s="148"/>
      <c r="F26" s="148"/>
      <c r="G26" s="148"/>
      <c r="H26" s="148"/>
      <c r="I26" s="148"/>
      <c r="J26" s="98"/>
    </row>
    <row r="27" spans="1:27" x14ac:dyDescent="0.2">
      <c r="F27" s="85"/>
    </row>
  </sheetData>
  <mergeCells count="1">
    <mergeCell ref="A26:I26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7"/>
  <dimension ref="A1:AH32"/>
  <sheetViews>
    <sheetView workbookViewId="0">
      <selection activeCell="H2" sqref="H2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8" width="4" style="80" bestFit="1" customWidth="1"/>
    <col min="9" max="9" width="3" style="80" bestFit="1" customWidth="1"/>
    <col min="10" max="10" width="1.85546875" style="80" bestFit="1" customWidth="1"/>
    <col min="11" max="11" width="4.28515625" style="80" customWidth="1"/>
    <col min="12" max="12" width="13.8554687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42578125" style="80" bestFit="1" customWidth="1"/>
    <col min="18" max="18" width="3" style="80" customWidth="1"/>
    <col min="19" max="19" width="3.7109375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759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98" t="s">
        <v>726</v>
      </c>
      <c r="B4" s="98">
        <v>13</v>
      </c>
      <c r="C4" s="98">
        <v>9</v>
      </c>
      <c r="D4" s="98">
        <v>4</v>
      </c>
      <c r="E4" s="98">
        <v>129</v>
      </c>
      <c r="F4" s="99">
        <v>25.8</v>
      </c>
      <c r="G4" s="98">
        <v>0</v>
      </c>
      <c r="H4" s="98">
        <v>0</v>
      </c>
      <c r="I4" s="98">
        <v>35</v>
      </c>
      <c r="J4" s="98" t="s">
        <v>574</v>
      </c>
      <c r="L4" s="98" t="s">
        <v>726</v>
      </c>
      <c r="M4" s="107">
        <v>140.33333333333334</v>
      </c>
      <c r="N4" s="98">
        <v>26</v>
      </c>
      <c r="O4" s="98">
        <v>399</v>
      </c>
      <c r="P4" s="98">
        <v>36</v>
      </c>
      <c r="Q4" s="108">
        <v>11.083333333333334</v>
      </c>
      <c r="R4" s="109">
        <v>7</v>
      </c>
      <c r="S4" s="98">
        <v>36</v>
      </c>
      <c r="T4" s="110">
        <v>23.388888888888889</v>
      </c>
      <c r="U4" s="108">
        <v>2.843230403800475</v>
      </c>
      <c r="W4" s="80" t="s">
        <v>558</v>
      </c>
      <c r="X4" s="80">
        <v>11</v>
      </c>
      <c r="AA4" s="112">
        <v>11</v>
      </c>
      <c r="AC4" s="80">
        <v>11</v>
      </c>
      <c r="AD4" s="80">
        <v>1</v>
      </c>
      <c r="AE4" s="80">
        <v>3</v>
      </c>
      <c r="AF4" s="80">
        <v>4</v>
      </c>
    </row>
    <row r="5" spans="1:34" x14ac:dyDescent="0.2">
      <c r="A5" s="98" t="s">
        <v>743</v>
      </c>
      <c r="B5" s="98">
        <v>8</v>
      </c>
      <c r="C5" s="98">
        <v>7</v>
      </c>
      <c r="D5" s="98">
        <v>2</v>
      </c>
      <c r="E5" s="98">
        <v>114</v>
      </c>
      <c r="F5" s="99">
        <v>22.8</v>
      </c>
      <c r="G5" s="98">
        <v>0</v>
      </c>
      <c r="H5" s="98">
        <v>0</v>
      </c>
      <c r="I5" s="98">
        <v>43</v>
      </c>
      <c r="J5" s="98" t="s">
        <v>574</v>
      </c>
      <c r="L5" s="98" t="s">
        <v>735</v>
      </c>
      <c r="M5" s="107">
        <v>39.333333333333336</v>
      </c>
      <c r="N5" s="98">
        <v>7</v>
      </c>
      <c r="O5" s="98">
        <v>133</v>
      </c>
      <c r="P5" s="98">
        <v>11</v>
      </c>
      <c r="Q5" s="108">
        <v>12.090909090909092</v>
      </c>
      <c r="R5" s="109">
        <v>4</v>
      </c>
      <c r="S5" s="98">
        <v>32</v>
      </c>
      <c r="T5" s="110">
        <v>21.454545454545453</v>
      </c>
      <c r="U5" s="108">
        <v>3.3813559322033897</v>
      </c>
      <c r="W5" s="80" t="s">
        <v>382</v>
      </c>
      <c r="X5" s="80">
        <v>5</v>
      </c>
      <c r="Y5" s="80">
        <v>1</v>
      </c>
      <c r="AA5" s="112">
        <v>6</v>
      </c>
    </row>
    <row r="6" spans="1:34" x14ac:dyDescent="0.2">
      <c r="A6" s="98" t="s">
        <v>381</v>
      </c>
      <c r="B6" s="98">
        <v>12</v>
      </c>
      <c r="C6" s="98">
        <v>12</v>
      </c>
      <c r="D6" s="98">
        <v>0</v>
      </c>
      <c r="E6" s="98">
        <v>205</v>
      </c>
      <c r="F6" s="99">
        <v>17.083333333333332</v>
      </c>
      <c r="G6" s="98">
        <v>0</v>
      </c>
      <c r="H6" s="98">
        <v>0</v>
      </c>
      <c r="I6" s="113">
        <v>42</v>
      </c>
      <c r="J6" s="113" t="s">
        <v>574</v>
      </c>
      <c r="L6" s="98" t="s">
        <v>729</v>
      </c>
      <c r="M6" s="107">
        <v>138.16666666666666</v>
      </c>
      <c r="N6" s="98">
        <v>41</v>
      </c>
      <c r="O6" s="98">
        <v>319</v>
      </c>
      <c r="P6" s="98">
        <v>26</v>
      </c>
      <c r="Q6" s="108">
        <v>12.26923076923077</v>
      </c>
      <c r="R6" s="109">
        <v>6</v>
      </c>
      <c r="S6" s="98">
        <v>44</v>
      </c>
      <c r="T6" s="110">
        <v>31.884615384615383</v>
      </c>
      <c r="U6" s="108">
        <v>2.3088057901085648</v>
      </c>
      <c r="W6" s="80" t="s">
        <v>689</v>
      </c>
      <c r="X6" s="80">
        <v>6</v>
      </c>
      <c r="AA6" s="112">
        <v>6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98" t="s">
        <v>687</v>
      </c>
      <c r="B7" s="98">
        <v>7</v>
      </c>
      <c r="C7" s="98">
        <v>7</v>
      </c>
      <c r="D7" s="98">
        <v>0</v>
      </c>
      <c r="E7" s="98">
        <v>114</v>
      </c>
      <c r="F7" s="99">
        <v>16.285714285714285</v>
      </c>
      <c r="G7" s="98">
        <v>0</v>
      </c>
      <c r="H7" s="98">
        <v>0</v>
      </c>
      <c r="I7" s="98">
        <v>38</v>
      </c>
      <c r="J7" s="98" t="s">
        <v>574</v>
      </c>
      <c r="L7" s="98" t="s">
        <v>544</v>
      </c>
      <c r="M7" s="107">
        <v>86</v>
      </c>
      <c r="N7" s="98">
        <v>20</v>
      </c>
      <c r="O7" s="98">
        <v>262</v>
      </c>
      <c r="P7" s="98">
        <v>16</v>
      </c>
      <c r="Q7" s="108">
        <v>16.375</v>
      </c>
      <c r="R7" s="109">
        <v>4</v>
      </c>
      <c r="S7" s="98">
        <v>43</v>
      </c>
      <c r="T7" s="110">
        <v>32.25</v>
      </c>
      <c r="U7" s="108">
        <v>3.0465116279069768</v>
      </c>
      <c r="W7" s="80" t="s">
        <v>752</v>
      </c>
      <c r="X7" s="80">
        <v>3</v>
      </c>
      <c r="Y7" s="80">
        <v>2</v>
      </c>
      <c r="AA7" s="112">
        <v>5</v>
      </c>
      <c r="AC7" s="92" t="s">
        <v>72</v>
      </c>
      <c r="AD7" s="80">
        <v>1419</v>
      </c>
      <c r="AE7" s="80">
        <v>181</v>
      </c>
      <c r="AF7" s="80">
        <v>1600</v>
      </c>
      <c r="AG7" s="80">
        <v>86</v>
      </c>
      <c r="AH7" s="88">
        <v>477</v>
      </c>
    </row>
    <row r="8" spans="1:34" x14ac:dyDescent="0.2">
      <c r="A8" s="98" t="s">
        <v>750</v>
      </c>
      <c r="B8" s="98">
        <v>13</v>
      </c>
      <c r="C8" s="98">
        <v>12</v>
      </c>
      <c r="D8" s="98">
        <v>2</v>
      </c>
      <c r="E8" s="98">
        <v>140</v>
      </c>
      <c r="F8" s="99">
        <v>14</v>
      </c>
      <c r="G8" s="98">
        <v>0</v>
      </c>
      <c r="H8" s="98">
        <v>0</v>
      </c>
      <c r="I8" s="98">
        <v>48</v>
      </c>
      <c r="J8" s="98" t="s">
        <v>574</v>
      </c>
      <c r="L8" s="86" t="s">
        <v>753</v>
      </c>
      <c r="M8" s="94">
        <v>19</v>
      </c>
      <c r="N8" s="86">
        <v>4</v>
      </c>
      <c r="O8" s="86">
        <v>52</v>
      </c>
      <c r="P8" s="86">
        <v>7</v>
      </c>
      <c r="Q8" s="95">
        <v>7.4285714285714288</v>
      </c>
      <c r="R8" s="96">
        <v>3</v>
      </c>
      <c r="S8" s="86">
        <v>15</v>
      </c>
      <c r="T8" s="97">
        <v>16.285714285714285</v>
      </c>
      <c r="U8" s="95">
        <v>2.736842105263158</v>
      </c>
      <c r="W8" s="80" t="s">
        <v>726</v>
      </c>
      <c r="X8" s="80">
        <v>4</v>
      </c>
      <c r="AA8" s="112">
        <v>4</v>
      </c>
      <c r="AC8" s="92" t="s">
        <v>708</v>
      </c>
      <c r="AD8" s="80">
        <v>1400</v>
      </c>
      <c r="AE8" s="80">
        <v>202</v>
      </c>
      <c r="AF8" s="80">
        <v>1602</v>
      </c>
      <c r="AG8" s="80">
        <v>117</v>
      </c>
      <c r="AH8" s="88">
        <v>526.5</v>
      </c>
    </row>
    <row r="9" spans="1:34" x14ac:dyDescent="0.2">
      <c r="A9" s="98" t="s">
        <v>544</v>
      </c>
      <c r="B9" s="98">
        <v>12</v>
      </c>
      <c r="C9" s="98">
        <v>6</v>
      </c>
      <c r="D9" s="98">
        <v>1</v>
      </c>
      <c r="E9" s="98">
        <v>68</v>
      </c>
      <c r="F9" s="99">
        <v>13.6</v>
      </c>
      <c r="G9" s="98">
        <v>0</v>
      </c>
      <c r="H9" s="98">
        <v>0</v>
      </c>
      <c r="I9" s="98">
        <v>25</v>
      </c>
      <c r="J9" s="98" t="s">
        <v>574</v>
      </c>
      <c r="L9" s="98" t="s">
        <v>33</v>
      </c>
      <c r="M9" s="107">
        <v>34</v>
      </c>
      <c r="N9" s="98">
        <v>13</v>
      </c>
      <c r="O9" s="98">
        <v>49</v>
      </c>
      <c r="P9" s="98">
        <v>6</v>
      </c>
      <c r="Q9" s="108">
        <v>8.1666666666666661</v>
      </c>
      <c r="R9" s="109">
        <v>3</v>
      </c>
      <c r="S9" s="98">
        <v>19</v>
      </c>
      <c r="T9" s="110">
        <v>34</v>
      </c>
      <c r="U9" s="108">
        <v>1.4411764705882353</v>
      </c>
      <c r="W9" s="80" t="s">
        <v>381</v>
      </c>
      <c r="X9" s="80">
        <v>4</v>
      </c>
      <c r="AA9" s="112">
        <v>4</v>
      </c>
      <c r="AC9" s="92"/>
    </row>
    <row r="10" spans="1:34" x14ac:dyDescent="0.2">
      <c r="A10" s="80" t="s">
        <v>752</v>
      </c>
      <c r="B10" s="80">
        <v>6</v>
      </c>
      <c r="C10" s="80">
        <v>6</v>
      </c>
      <c r="D10" s="80">
        <v>1</v>
      </c>
      <c r="E10" s="80">
        <v>52</v>
      </c>
      <c r="F10" s="85">
        <v>10.4</v>
      </c>
      <c r="G10" s="80">
        <v>0</v>
      </c>
      <c r="H10" s="80">
        <v>0</v>
      </c>
      <c r="I10" s="80">
        <v>18</v>
      </c>
      <c r="J10" s="80" t="s">
        <v>701</v>
      </c>
      <c r="L10" s="98" t="s">
        <v>382</v>
      </c>
      <c r="M10" s="107">
        <v>50</v>
      </c>
      <c r="N10" s="98">
        <v>7</v>
      </c>
      <c r="O10" s="98">
        <v>187</v>
      </c>
      <c r="P10" s="98">
        <v>5</v>
      </c>
      <c r="Q10" s="108">
        <v>37.4</v>
      </c>
      <c r="R10" s="109">
        <v>2</v>
      </c>
      <c r="S10" s="98">
        <v>11</v>
      </c>
      <c r="T10" s="110">
        <v>60</v>
      </c>
      <c r="U10" s="108">
        <v>3.74</v>
      </c>
      <c r="W10" s="80" t="s">
        <v>749</v>
      </c>
      <c r="X10" s="80">
        <v>3</v>
      </c>
      <c r="AA10" s="112">
        <v>3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751</v>
      </c>
      <c r="B11" s="80">
        <v>5</v>
      </c>
      <c r="C11" s="80">
        <v>5</v>
      </c>
      <c r="D11" s="80">
        <v>0</v>
      </c>
      <c r="E11" s="80">
        <v>52</v>
      </c>
      <c r="F11" s="85">
        <v>10.4</v>
      </c>
      <c r="G11" s="80">
        <v>0</v>
      </c>
      <c r="H11" s="80">
        <v>0</v>
      </c>
      <c r="I11" s="80">
        <v>17</v>
      </c>
      <c r="J11" s="80" t="s">
        <v>574</v>
      </c>
      <c r="L11" s="98" t="s">
        <v>94</v>
      </c>
      <c r="M11" s="107">
        <v>4</v>
      </c>
      <c r="N11" s="98">
        <v>1</v>
      </c>
      <c r="O11" s="98">
        <v>7</v>
      </c>
      <c r="P11" s="98">
        <v>4</v>
      </c>
      <c r="Q11" s="108">
        <v>1.75</v>
      </c>
      <c r="R11" s="109">
        <v>4</v>
      </c>
      <c r="S11" s="98">
        <v>7</v>
      </c>
      <c r="T11" s="110">
        <v>6</v>
      </c>
      <c r="U11" s="108">
        <v>1.75</v>
      </c>
      <c r="W11" s="80" t="s">
        <v>728</v>
      </c>
      <c r="X11" s="80">
        <v>3</v>
      </c>
      <c r="AA11" s="112">
        <v>3</v>
      </c>
      <c r="AC11" s="92" t="s">
        <v>72</v>
      </c>
      <c r="AD11" s="84">
        <v>3.3542976939203353</v>
      </c>
      <c r="AF11" s="84">
        <v>18.604651162790699</v>
      </c>
      <c r="AH11" s="91">
        <v>5.5465116279069768</v>
      </c>
    </row>
    <row r="12" spans="1:34" x14ac:dyDescent="0.2">
      <c r="A12" s="101" t="s">
        <v>91</v>
      </c>
      <c r="B12" s="101">
        <v>5</v>
      </c>
      <c r="C12" s="101">
        <v>5</v>
      </c>
      <c r="D12" s="101">
        <v>0</v>
      </c>
      <c r="E12" s="101">
        <v>41</v>
      </c>
      <c r="F12" s="102">
        <v>8.1999999999999993</v>
      </c>
      <c r="G12" s="101">
        <v>0</v>
      </c>
      <c r="H12" s="101">
        <v>0</v>
      </c>
      <c r="I12" s="101">
        <v>17</v>
      </c>
      <c r="J12" s="101" t="s">
        <v>574</v>
      </c>
      <c r="L12" s="98" t="s">
        <v>728</v>
      </c>
      <c r="M12" s="107">
        <v>13</v>
      </c>
      <c r="N12" s="98">
        <v>5</v>
      </c>
      <c r="O12" s="98">
        <v>29</v>
      </c>
      <c r="P12" s="98">
        <v>3</v>
      </c>
      <c r="Q12" s="108">
        <v>9.6666666666666661</v>
      </c>
      <c r="R12" s="109">
        <v>2</v>
      </c>
      <c r="S12" s="98">
        <v>28</v>
      </c>
      <c r="T12" s="110">
        <v>26</v>
      </c>
      <c r="U12" s="108">
        <v>2.2307692307692308</v>
      </c>
      <c r="W12" s="98" t="s">
        <v>743</v>
      </c>
      <c r="X12" s="98">
        <v>2</v>
      </c>
      <c r="AA12" s="112">
        <v>2</v>
      </c>
      <c r="AC12" s="92" t="s">
        <v>708</v>
      </c>
      <c r="AD12" s="80">
        <v>3.0427350427350426</v>
      </c>
      <c r="AF12" s="84">
        <v>13.692307692307692</v>
      </c>
      <c r="AH12" s="91">
        <v>4.5</v>
      </c>
    </row>
    <row r="13" spans="1:34" x14ac:dyDescent="0.2">
      <c r="A13" s="98" t="s">
        <v>749</v>
      </c>
      <c r="B13" s="98">
        <v>5</v>
      </c>
      <c r="C13" s="98">
        <v>5</v>
      </c>
      <c r="D13" s="98">
        <v>1</v>
      </c>
      <c r="E13" s="98">
        <v>189</v>
      </c>
      <c r="F13" s="99">
        <v>47.25</v>
      </c>
      <c r="G13" s="98">
        <v>2</v>
      </c>
      <c r="H13" s="98">
        <v>0</v>
      </c>
      <c r="I13" s="98">
        <v>67</v>
      </c>
      <c r="J13" s="98" t="s">
        <v>701</v>
      </c>
      <c r="L13" s="80" t="s">
        <v>750</v>
      </c>
      <c r="M13" s="107">
        <v>1.3333333333333333</v>
      </c>
      <c r="N13" s="98"/>
      <c r="O13" s="98">
        <v>8</v>
      </c>
      <c r="P13" s="98"/>
      <c r="Q13" s="108" t="s">
        <v>574</v>
      </c>
      <c r="R13" s="109">
        <v>0</v>
      </c>
      <c r="S13" s="98">
        <v>8</v>
      </c>
      <c r="T13" s="110" t="s">
        <v>574</v>
      </c>
      <c r="U13" s="108">
        <v>6</v>
      </c>
      <c r="W13" s="80" t="s">
        <v>544</v>
      </c>
      <c r="X13" s="80">
        <v>2</v>
      </c>
      <c r="AA13" s="112">
        <v>2</v>
      </c>
    </row>
    <row r="14" spans="1:34" x14ac:dyDescent="0.2">
      <c r="A14" s="98" t="s">
        <v>382</v>
      </c>
      <c r="B14" s="98">
        <v>11</v>
      </c>
      <c r="C14" s="98">
        <v>4</v>
      </c>
      <c r="D14" s="98">
        <v>3</v>
      </c>
      <c r="E14" s="98">
        <v>91</v>
      </c>
      <c r="F14" s="99">
        <v>91</v>
      </c>
      <c r="G14" s="98">
        <v>0</v>
      </c>
      <c r="H14" s="98">
        <v>0</v>
      </c>
      <c r="I14" s="98">
        <v>48</v>
      </c>
      <c r="J14" s="98" t="s">
        <v>701</v>
      </c>
      <c r="L14" s="80" t="s">
        <v>756</v>
      </c>
      <c r="M14" s="107">
        <v>10</v>
      </c>
      <c r="N14" s="98">
        <v>2</v>
      </c>
      <c r="O14" s="98">
        <v>25</v>
      </c>
      <c r="P14" s="98"/>
      <c r="Q14" s="108" t="s">
        <v>574</v>
      </c>
      <c r="R14" s="109">
        <v>0</v>
      </c>
      <c r="S14" s="98">
        <v>11</v>
      </c>
      <c r="T14" s="110" t="s">
        <v>574</v>
      </c>
      <c r="U14" s="108">
        <v>2.5</v>
      </c>
      <c r="W14" s="80" t="s">
        <v>687</v>
      </c>
      <c r="X14" s="80">
        <v>2</v>
      </c>
      <c r="AA14" s="112">
        <v>2</v>
      </c>
    </row>
    <row r="15" spans="1:34" x14ac:dyDescent="0.2">
      <c r="A15" s="98" t="s">
        <v>558</v>
      </c>
      <c r="B15" s="98">
        <v>7</v>
      </c>
      <c r="C15" s="98">
        <v>6</v>
      </c>
      <c r="D15" s="98">
        <v>4</v>
      </c>
      <c r="E15" s="98">
        <v>70</v>
      </c>
      <c r="F15" s="99">
        <v>35</v>
      </c>
      <c r="G15" s="98">
        <v>0</v>
      </c>
      <c r="H15" s="98">
        <v>0</v>
      </c>
      <c r="I15" s="98">
        <v>26</v>
      </c>
      <c r="J15" s="98" t="s">
        <v>701</v>
      </c>
      <c r="W15" s="80" t="s">
        <v>754</v>
      </c>
      <c r="X15" s="80">
        <v>1</v>
      </c>
      <c r="AA15" s="112">
        <v>1</v>
      </c>
    </row>
    <row r="16" spans="1:34" x14ac:dyDescent="0.2">
      <c r="A16" s="80" t="s">
        <v>729</v>
      </c>
      <c r="B16" s="80">
        <v>9</v>
      </c>
      <c r="C16" s="80">
        <v>4</v>
      </c>
      <c r="D16" s="80">
        <v>0</v>
      </c>
      <c r="E16" s="80">
        <v>57</v>
      </c>
      <c r="F16" s="85">
        <v>14.25</v>
      </c>
      <c r="G16" s="80">
        <v>0</v>
      </c>
      <c r="H16" s="80">
        <v>0</v>
      </c>
      <c r="I16" s="80">
        <v>28</v>
      </c>
      <c r="J16" s="80" t="s">
        <v>574</v>
      </c>
      <c r="L16" s="93" t="s">
        <v>62</v>
      </c>
      <c r="W16" s="80" t="s">
        <v>753</v>
      </c>
      <c r="X16" s="80">
        <v>1</v>
      </c>
      <c r="AA16" s="112">
        <v>1</v>
      </c>
    </row>
    <row r="17" spans="1:27" x14ac:dyDescent="0.2">
      <c r="A17" s="80" t="s">
        <v>753</v>
      </c>
      <c r="B17" s="80">
        <v>3</v>
      </c>
      <c r="C17" s="80">
        <v>2</v>
      </c>
      <c r="D17" s="80">
        <v>1</v>
      </c>
      <c r="E17" s="80">
        <v>39</v>
      </c>
      <c r="F17" s="85">
        <v>39</v>
      </c>
      <c r="G17" s="80">
        <v>0</v>
      </c>
      <c r="H17" s="80">
        <v>0</v>
      </c>
      <c r="I17" s="80">
        <v>39</v>
      </c>
      <c r="J17" s="80" t="s">
        <v>701</v>
      </c>
      <c r="W17" s="80" t="s">
        <v>33</v>
      </c>
      <c r="X17" s="80">
        <v>1</v>
      </c>
      <c r="AA17" s="112">
        <v>1</v>
      </c>
    </row>
    <row r="18" spans="1:27" x14ac:dyDescent="0.2">
      <c r="A18" s="80" t="s">
        <v>685</v>
      </c>
      <c r="B18" s="80">
        <v>1</v>
      </c>
      <c r="C18" s="80">
        <v>1</v>
      </c>
      <c r="D18" s="80">
        <v>0</v>
      </c>
      <c r="E18" s="80">
        <v>19</v>
      </c>
      <c r="F18" s="85">
        <v>19</v>
      </c>
      <c r="G18" s="80">
        <v>0</v>
      </c>
      <c r="H18" s="80">
        <v>0</v>
      </c>
      <c r="I18" s="80">
        <v>19</v>
      </c>
      <c r="J18" s="98" t="s">
        <v>574</v>
      </c>
      <c r="W18" s="80" t="s">
        <v>91</v>
      </c>
      <c r="X18" s="80">
        <v>1</v>
      </c>
      <c r="AA18" s="112">
        <v>1</v>
      </c>
    </row>
    <row r="19" spans="1:27" x14ac:dyDescent="0.2">
      <c r="A19" s="98" t="s">
        <v>297</v>
      </c>
      <c r="B19" s="98">
        <v>1</v>
      </c>
      <c r="C19" s="98">
        <v>1</v>
      </c>
      <c r="D19" s="98">
        <v>0</v>
      </c>
      <c r="E19" s="98">
        <v>18</v>
      </c>
      <c r="F19" s="99">
        <v>18</v>
      </c>
      <c r="G19" s="98">
        <v>0</v>
      </c>
      <c r="H19" s="98">
        <v>0</v>
      </c>
      <c r="I19" s="98">
        <v>18</v>
      </c>
      <c r="J19" s="98" t="s">
        <v>574</v>
      </c>
      <c r="W19" s="80" t="s">
        <v>756</v>
      </c>
      <c r="X19" s="80">
        <v>1</v>
      </c>
      <c r="AA19" s="112">
        <v>1</v>
      </c>
    </row>
    <row r="20" spans="1:27" x14ac:dyDescent="0.2">
      <c r="A20" s="80" t="s">
        <v>689</v>
      </c>
      <c r="B20" s="80">
        <v>8</v>
      </c>
      <c r="C20" s="80">
        <v>4</v>
      </c>
      <c r="D20" s="80">
        <v>2</v>
      </c>
      <c r="E20" s="80">
        <v>11</v>
      </c>
      <c r="F20" s="85">
        <v>5.5</v>
      </c>
      <c r="G20" s="80">
        <v>0</v>
      </c>
      <c r="H20" s="80">
        <v>0</v>
      </c>
      <c r="I20" s="80">
        <v>8</v>
      </c>
      <c r="J20" s="80" t="s">
        <v>701</v>
      </c>
      <c r="W20" s="80" t="s">
        <v>725</v>
      </c>
      <c r="X20" s="80">
        <v>1</v>
      </c>
      <c r="AA20" s="80">
        <v>1</v>
      </c>
    </row>
    <row r="21" spans="1:27" x14ac:dyDescent="0.2">
      <c r="A21" s="80" t="s">
        <v>754</v>
      </c>
      <c r="B21" s="80">
        <v>2</v>
      </c>
      <c r="C21" s="80">
        <v>2</v>
      </c>
      <c r="D21" s="80">
        <v>1</v>
      </c>
      <c r="E21" s="80">
        <v>6</v>
      </c>
      <c r="F21" s="85">
        <v>6</v>
      </c>
      <c r="G21" s="80">
        <v>0</v>
      </c>
      <c r="H21" s="80">
        <v>0</v>
      </c>
      <c r="I21" s="80">
        <v>4</v>
      </c>
      <c r="J21" s="80" t="s">
        <v>701</v>
      </c>
      <c r="W21" s="80" t="s">
        <v>750</v>
      </c>
      <c r="X21" s="80">
        <v>1</v>
      </c>
      <c r="AA21" s="80">
        <v>1</v>
      </c>
    </row>
    <row r="22" spans="1:27" x14ac:dyDescent="0.2">
      <c r="A22" s="80" t="s">
        <v>735</v>
      </c>
      <c r="B22" s="80">
        <v>11</v>
      </c>
      <c r="C22" s="80">
        <v>3</v>
      </c>
      <c r="D22" s="80">
        <v>3</v>
      </c>
      <c r="E22" s="80">
        <v>5</v>
      </c>
      <c r="F22" s="85" t="s">
        <v>702</v>
      </c>
      <c r="G22" s="80">
        <v>0</v>
      </c>
      <c r="H22" s="80">
        <v>0</v>
      </c>
      <c r="I22" s="80">
        <v>4</v>
      </c>
      <c r="J22" s="80" t="s">
        <v>701</v>
      </c>
      <c r="W22" s="80" t="s">
        <v>297</v>
      </c>
      <c r="Z22" s="80">
        <v>1</v>
      </c>
      <c r="AA22" s="80">
        <v>1</v>
      </c>
    </row>
    <row r="23" spans="1:27" x14ac:dyDescent="0.2">
      <c r="A23" s="80" t="s">
        <v>732</v>
      </c>
      <c r="B23" s="80">
        <v>2</v>
      </c>
      <c r="C23" s="80">
        <v>2</v>
      </c>
      <c r="D23" s="80">
        <v>1</v>
      </c>
      <c r="E23" s="80">
        <v>2</v>
      </c>
      <c r="F23" s="85">
        <v>2</v>
      </c>
      <c r="G23" s="80">
        <v>0</v>
      </c>
      <c r="H23" s="80">
        <v>0</v>
      </c>
      <c r="I23" s="80">
        <v>2</v>
      </c>
      <c r="J23" s="80" t="s">
        <v>574</v>
      </c>
    </row>
    <row r="24" spans="1:27" x14ac:dyDescent="0.2">
      <c r="A24" s="98" t="s">
        <v>728</v>
      </c>
      <c r="B24" s="98">
        <v>2</v>
      </c>
      <c r="C24" s="98">
        <v>1</v>
      </c>
      <c r="D24" s="98">
        <v>0</v>
      </c>
      <c r="E24" s="98">
        <v>2</v>
      </c>
      <c r="F24" s="99">
        <v>2</v>
      </c>
      <c r="G24" s="98">
        <v>0</v>
      </c>
      <c r="H24" s="98">
        <v>0</v>
      </c>
      <c r="I24" s="98">
        <v>2</v>
      </c>
      <c r="J24" s="80" t="s">
        <v>574</v>
      </c>
    </row>
    <row r="25" spans="1:27" x14ac:dyDescent="0.2">
      <c r="A25" s="80" t="s">
        <v>755</v>
      </c>
      <c r="B25" s="80">
        <v>1</v>
      </c>
      <c r="C25" s="80">
        <v>1</v>
      </c>
      <c r="D25" s="80">
        <v>0</v>
      </c>
      <c r="E25" s="80">
        <v>0</v>
      </c>
      <c r="F25" s="85">
        <v>0</v>
      </c>
      <c r="G25" s="80">
        <v>0</v>
      </c>
      <c r="H25" s="80">
        <v>0</v>
      </c>
      <c r="I25" s="80">
        <v>0</v>
      </c>
      <c r="J25" s="80" t="s">
        <v>574</v>
      </c>
    </row>
    <row r="26" spans="1:27" x14ac:dyDescent="0.2">
      <c r="A26" s="80" t="s">
        <v>756</v>
      </c>
      <c r="B26" s="80">
        <v>2</v>
      </c>
      <c r="C26" s="80">
        <v>1</v>
      </c>
      <c r="D26" s="80">
        <v>0</v>
      </c>
      <c r="E26" s="80">
        <v>0</v>
      </c>
      <c r="F26" s="85">
        <v>0</v>
      </c>
      <c r="G26" s="80">
        <v>0</v>
      </c>
      <c r="H26" s="80">
        <v>0</v>
      </c>
      <c r="I26" s="80">
        <v>0</v>
      </c>
      <c r="J26" s="80" t="s">
        <v>574</v>
      </c>
    </row>
    <row r="27" spans="1:27" x14ac:dyDescent="0.2">
      <c r="A27" s="80" t="s">
        <v>303</v>
      </c>
      <c r="B27" s="80">
        <v>1</v>
      </c>
      <c r="C27" s="80">
        <v>1</v>
      </c>
      <c r="D27" s="80">
        <v>0</v>
      </c>
      <c r="E27" s="80">
        <v>0</v>
      </c>
      <c r="F27" s="85">
        <v>0</v>
      </c>
      <c r="G27" s="80">
        <v>0</v>
      </c>
      <c r="H27" s="80">
        <v>0</v>
      </c>
      <c r="I27" s="80">
        <v>0</v>
      </c>
      <c r="J27" s="98" t="s">
        <v>574</v>
      </c>
    </row>
    <row r="28" spans="1:27" x14ac:dyDescent="0.2">
      <c r="A28" s="80" t="s">
        <v>725</v>
      </c>
      <c r="B28" s="80">
        <v>1</v>
      </c>
      <c r="C28" s="80">
        <v>1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 t="s">
        <v>574</v>
      </c>
    </row>
    <row r="29" spans="1:27" x14ac:dyDescent="0.2">
      <c r="A29" s="80" t="s">
        <v>33</v>
      </c>
      <c r="B29" s="80">
        <v>3</v>
      </c>
      <c r="C29" s="80">
        <v>0</v>
      </c>
      <c r="D29" s="80">
        <v>0</v>
      </c>
      <c r="F29" s="85" t="s">
        <v>702</v>
      </c>
      <c r="G29" s="80">
        <v>0</v>
      </c>
      <c r="H29" s="80">
        <v>0</v>
      </c>
      <c r="I29" s="80">
        <v>0</v>
      </c>
      <c r="J29" s="80" t="s">
        <v>574</v>
      </c>
    </row>
    <row r="30" spans="1:27" x14ac:dyDescent="0.2">
      <c r="A30" s="80" t="s">
        <v>94</v>
      </c>
      <c r="B30" s="80">
        <v>1</v>
      </c>
      <c r="C30" s="80">
        <v>0</v>
      </c>
      <c r="D30" s="80">
        <v>0</v>
      </c>
      <c r="F30" s="80" t="s">
        <v>702</v>
      </c>
      <c r="G30" s="80">
        <v>0</v>
      </c>
      <c r="H30" s="80">
        <v>0</v>
      </c>
      <c r="I30" s="80">
        <v>0</v>
      </c>
      <c r="J30" s="80" t="s">
        <v>574</v>
      </c>
    </row>
    <row r="32" spans="1:27" x14ac:dyDescent="0.2">
      <c r="A32" s="148" t="s">
        <v>620</v>
      </c>
      <c r="B32" s="148"/>
      <c r="C32" s="148"/>
      <c r="D32" s="148"/>
      <c r="E32" s="148"/>
      <c r="F32" s="148"/>
      <c r="G32" s="148"/>
      <c r="H32" s="148"/>
      <c r="I32" s="148"/>
    </row>
  </sheetData>
  <mergeCells count="1">
    <mergeCell ref="A32:I32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57"/>
  <sheetViews>
    <sheetView workbookViewId="0">
      <selection activeCell="B1" sqref="B1"/>
    </sheetView>
  </sheetViews>
  <sheetFormatPr defaultRowHeight="12.75" x14ac:dyDescent="0.2"/>
  <cols>
    <col min="1" max="1" width="17.28515625" style="80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15.2851562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4.42578125" style="80" bestFit="1" customWidth="1"/>
    <col min="18" max="18" width="3" style="80" bestFit="1" customWidth="1"/>
    <col min="19" max="19" width="3" style="80" customWidth="1"/>
    <col min="20" max="20" width="4.7109375" style="80" bestFit="1" customWidth="1"/>
    <col min="21" max="21" width="5.7109375" style="80" customWidth="1"/>
    <col min="22" max="22" width="4.28515625" style="80" customWidth="1"/>
    <col min="23" max="23" width="15.28515625" style="80" customWidth="1"/>
    <col min="24" max="24" width="4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12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847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818</v>
      </c>
      <c r="AE3" s="90" t="s">
        <v>705</v>
      </c>
      <c r="AF3" s="90" t="s">
        <v>706</v>
      </c>
      <c r="AG3" s="90"/>
    </row>
    <row r="4" spans="1:34" x14ac:dyDescent="0.2">
      <c r="A4" s="98" t="s">
        <v>848</v>
      </c>
      <c r="B4" s="98">
        <v>10</v>
      </c>
      <c r="C4" s="98">
        <v>10</v>
      </c>
      <c r="D4" s="98">
        <v>2</v>
      </c>
      <c r="E4" s="98">
        <v>454</v>
      </c>
      <c r="F4" s="116">
        <v>56.8</v>
      </c>
      <c r="G4" s="98">
        <v>1</v>
      </c>
      <c r="H4" s="98">
        <v>2</v>
      </c>
      <c r="I4" s="131">
        <v>127</v>
      </c>
      <c r="J4" s="131" t="s">
        <v>701</v>
      </c>
      <c r="L4" s="98" t="s">
        <v>866</v>
      </c>
      <c r="M4" s="107">
        <v>18</v>
      </c>
      <c r="N4" s="98">
        <v>6</v>
      </c>
      <c r="O4" s="98">
        <v>23</v>
      </c>
      <c r="P4" s="98">
        <v>10</v>
      </c>
      <c r="Q4" s="116">
        <v>2.2999999999999998</v>
      </c>
      <c r="R4" s="109" t="s">
        <v>786</v>
      </c>
      <c r="S4" s="131">
        <v>5</v>
      </c>
      <c r="T4" s="123">
        <v>10.8</v>
      </c>
      <c r="U4" s="124">
        <v>1.3</v>
      </c>
      <c r="W4" s="93" t="s">
        <v>875</v>
      </c>
      <c r="X4" s="93"/>
      <c r="Y4" s="93"/>
      <c r="Z4" s="93"/>
      <c r="AA4" s="147"/>
      <c r="AC4" s="80">
        <v>14</v>
      </c>
      <c r="AD4" s="114">
        <v>0</v>
      </c>
      <c r="AE4" s="80">
        <v>0</v>
      </c>
      <c r="AF4" s="80">
        <v>0</v>
      </c>
    </row>
    <row r="5" spans="1:34" x14ac:dyDescent="0.2">
      <c r="A5" s="80" t="s">
        <v>851</v>
      </c>
      <c r="B5" s="80">
        <v>8</v>
      </c>
      <c r="C5" s="80">
        <v>8</v>
      </c>
      <c r="D5" s="80">
        <v>3</v>
      </c>
      <c r="E5" s="80">
        <v>280</v>
      </c>
      <c r="F5" s="115">
        <v>56</v>
      </c>
      <c r="G5" s="80">
        <v>0</v>
      </c>
      <c r="H5" s="80">
        <v>1</v>
      </c>
      <c r="I5" s="125">
        <v>132</v>
      </c>
      <c r="J5" s="125" t="s">
        <v>701</v>
      </c>
      <c r="L5" s="98" t="s">
        <v>854</v>
      </c>
      <c r="M5" s="107">
        <v>55</v>
      </c>
      <c r="N5" s="98">
        <v>20</v>
      </c>
      <c r="O5" s="98">
        <v>116</v>
      </c>
      <c r="P5" s="98">
        <v>21</v>
      </c>
      <c r="Q5" s="116">
        <v>5.5</v>
      </c>
      <c r="R5" s="109" t="s">
        <v>786</v>
      </c>
      <c r="S5" s="131">
        <v>12</v>
      </c>
      <c r="T5" s="123">
        <v>15.7</v>
      </c>
      <c r="U5" s="124">
        <v>2.1</v>
      </c>
      <c r="W5" s="93"/>
      <c r="X5" s="93"/>
      <c r="Y5" s="93"/>
      <c r="Z5" s="93"/>
      <c r="AA5" s="147"/>
    </row>
    <row r="6" spans="1:34" x14ac:dyDescent="0.2">
      <c r="A6" s="80" t="s">
        <v>849</v>
      </c>
      <c r="B6" s="80">
        <v>10</v>
      </c>
      <c r="C6" s="80">
        <v>10</v>
      </c>
      <c r="D6" s="80">
        <v>2</v>
      </c>
      <c r="E6" s="80">
        <v>358</v>
      </c>
      <c r="F6" s="115">
        <v>44.8</v>
      </c>
      <c r="G6" s="80">
        <v>2</v>
      </c>
      <c r="H6" s="80">
        <v>0</v>
      </c>
      <c r="I6" s="125">
        <v>68</v>
      </c>
      <c r="J6" s="125" t="s">
        <v>701</v>
      </c>
      <c r="L6" s="98" t="s">
        <v>872</v>
      </c>
      <c r="M6" s="107">
        <v>31.5</v>
      </c>
      <c r="N6" s="98">
        <v>6</v>
      </c>
      <c r="O6" s="98">
        <v>112</v>
      </c>
      <c r="P6" s="98">
        <v>13</v>
      </c>
      <c r="Q6" s="116">
        <v>8.6</v>
      </c>
      <c r="R6" s="109" t="s">
        <v>788</v>
      </c>
      <c r="S6" s="131">
        <v>21</v>
      </c>
      <c r="T6" s="123">
        <v>14.5</v>
      </c>
      <c r="U6" s="124">
        <v>3.6</v>
      </c>
      <c r="W6" s="93"/>
      <c r="X6" s="93"/>
      <c r="Y6" s="93"/>
      <c r="Z6" s="93"/>
      <c r="AA6" s="147"/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852</v>
      </c>
      <c r="B7" s="80">
        <v>6</v>
      </c>
      <c r="C7" s="80">
        <v>6</v>
      </c>
      <c r="D7" s="80">
        <v>0</v>
      </c>
      <c r="E7" s="80">
        <v>198</v>
      </c>
      <c r="F7" s="115">
        <v>33</v>
      </c>
      <c r="G7" s="80">
        <v>2</v>
      </c>
      <c r="H7" s="80">
        <v>0</v>
      </c>
      <c r="I7" s="125">
        <v>76</v>
      </c>
      <c r="J7" s="125"/>
      <c r="L7" s="101" t="s">
        <v>850</v>
      </c>
      <c r="M7" s="103">
        <v>62.5</v>
      </c>
      <c r="N7" s="101">
        <v>3</v>
      </c>
      <c r="O7" s="101">
        <v>199</v>
      </c>
      <c r="P7" s="101">
        <v>17</v>
      </c>
      <c r="Q7" s="117">
        <v>11.7</v>
      </c>
      <c r="R7" s="105" t="s">
        <v>792</v>
      </c>
      <c r="S7" s="126">
        <v>7</v>
      </c>
      <c r="T7" s="129">
        <v>22.1</v>
      </c>
      <c r="U7" s="130">
        <v>3.2</v>
      </c>
      <c r="W7" s="93"/>
      <c r="X7" s="93"/>
      <c r="Y7" s="93"/>
      <c r="Z7" s="93"/>
      <c r="AA7" s="147"/>
      <c r="AC7" s="92" t="s">
        <v>808</v>
      </c>
      <c r="AD7" s="137"/>
      <c r="AE7" s="137"/>
      <c r="AF7" s="80">
        <v>2896</v>
      </c>
      <c r="AG7" s="80">
        <v>73</v>
      </c>
      <c r="AH7" s="88">
        <v>443.16666666666669</v>
      </c>
    </row>
    <row r="8" spans="1:34" x14ac:dyDescent="0.2">
      <c r="A8" s="98" t="s">
        <v>856</v>
      </c>
      <c r="B8" s="98">
        <v>7</v>
      </c>
      <c r="C8" s="98">
        <v>7</v>
      </c>
      <c r="D8" s="98">
        <v>2</v>
      </c>
      <c r="E8" s="98">
        <v>91</v>
      </c>
      <c r="F8" s="116">
        <v>18.2</v>
      </c>
      <c r="G8" s="98">
        <v>0</v>
      </c>
      <c r="H8" s="98">
        <v>0</v>
      </c>
      <c r="I8" s="131">
        <v>48</v>
      </c>
      <c r="J8" s="131" t="s">
        <v>701</v>
      </c>
      <c r="L8" s="98" t="s">
        <v>868</v>
      </c>
      <c r="M8" s="107">
        <v>31</v>
      </c>
      <c r="N8" s="98">
        <v>5</v>
      </c>
      <c r="O8" s="98">
        <v>93</v>
      </c>
      <c r="P8" s="98">
        <v>8</v>
      </c>
      <c r="Q8" s="116">
        <v>11.6</v>
      </c>
      <c r="R8" s="109" t="s">
        <v>792</v>
      </c>
      <c r="S8" s="131">
        <v>11</v>
      </c>
      <c r="T8" s="123">
        <v>23.3</v>
      </c>
      <c r="U8" s="124">
        <v>3</v>
      </c>
      <c r="W8" s="93"/>
      <c r="X8" s="93"/>
      <c r="Y8" s="93"/>
      <c r="Z8" s="93"/>
      <c r="AA8" s="147"/>
      <c r="AC8" s="92" t="s">
        <v>809</v>
      </c>
      <c r="AD8" s="137"/>
      <c r="AE8" s="137"/>
      <c r="AF8" s="80">
        <v>1720</v>
      </c>
      <c r="AG8" s="80">
        <v>124</v>
      </c>
      <c r="AH8" s="88">
        <v>456.33333333333331</v>
      </c>
    </row>
    <row r="9" spans="1:34" x14ac:dyDescent="0.2">
      <c r="A9" s="101" t="s">
        <v>855</v>
      </c>
      <c r="B9" s="101">
        <v>9</v>
      </c>
      <c r="C9" s="101">
        <v>7</v>
      </c>
      <c r="D9" s="101">
        <v>0</v>
      </c>
      <c r="E9" s="101">
        <v>102</v>
      </c>
      <c r="F9" s="117">
        <v>14.6</v>
      </c>
      <c r="G9" s="101">
        <v>0</v>
      </c>
      <c r="H9" s="101">
        <v>0</v>
      </c>
      <c r="I9" s="126">
        <v>49</v>
      </c>
      <c r="J9" s="126"/>
      <c r="L9" s="98" t="s">
        <v>861</v>
      </c>
      <c r="M9" s="107">
        <v>48</v>
      </c>
      <c r="N9" s="98">
        <v>3</v>
      </c>
      <c r="O9" s="98">
        <v>205</v>
      </c>
      <c r="P9" s="98">
        <v>8</v>
      </c>
      <c r="Q9" s="116">
        <v>25.6</v>
      </c>
      <c r="R9" s="109" t="s">
        <v>792</v>
      </c>
      <c r="S9" s="131">
        <v>18</v>
      </c>
      <c r="T9" s="123">
        <v>36</v>
      </c>
      <c r="U9" s="124">
        <v>4.3</v>
      </c>
      <c r="W9" s="93"/>
      <c r="X9" s="93"/>
      <c r="Y9" s="93"/>
      <c r="Z9" s="93"/>
      <c r="AA9" s="147"/>
      <c r="AC9" s="92"/>
    </row>
    <row r="10" spans="1:34" x14ac:dyDescent="0.2">
      <c r="A10" s="80" t="s">
        <v>850</v>
      </c>
      <c r="B10" s="80">
        <v>11</v>
      </c>
      <c r="C10" s="80">
        <v>7</v>
      </c>
      <c r="D10" s="80">
        <v>4</v>
      </c>
      <c r="E10" s="80">
        <v>330</v>
      </c>
      <c r="F10" s="115">
        <v>110</v>
      </c>
      <c r="G10" s="80">
        <v>3</v>
      </c>
      <c r="H10" s="80">
        <v>0</v>
      </c>
      <c r="I10" s="125">
        <v>96</v>
      </c>
      <c r="L10" s="98" t="s">
        <v>860</v>
      </c>
      <c r="M10" s="107">
        <v>24</v>
      </c>
      <c r="N10" s="98">
        <v>4</v>
      </c>
      <c r="O10" s="98">
        <v>76</v>
      </c>
      <c r="P10" s="98">
        <v>6</v>
      </c>
      <c r="Q10" s="116">
        <v>12.7</v>
      </c>
      <c r="R10" s="109" t="s">
        <v>787</v>
      </c>
      <c r="S10" s="131">
        <v>8</v>
      </c>
      <c r="T10" s="123">
        <v>24</v>
      </c>
      <c r="U10" s="124">
        <v>3.2</v>
      </c>
      <c r="W10" s="93"/>
      <c r="X10" s="93"/>
      <c r="Y10" s="93"/>
      <c r="Z10" s="93"/>
      <c r="AA10" s="147"/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98" t="s">
        <v>857</v>
      </c>
      <c r="B11" s="98">
        <v>6</v>
      </c>
      <c r="C11" s="98">
        <v>4</v>
      </c>
      <c r="D11" s="98">
        <v>1</v>
      </c>
      <c r="E11" s="98">
        <v>89</v>
      </c>
      <c r="F11" s="116">
        <v>29.7</v>
      </c>
      <c r="G11" s="98">
        <v>1</v>
      </c>
      <c r="H11" s="98">
        <v>0</v>
      </c>
      <c r="I11" s="131">
        <v>66</v>
      </c>
      <c r="J11" s="131"/>
      <c r="L11" s="98" t="s">
        <v>851</v>
      </c>
      <c r="M11" s="107">
        <v>18.5</v>
      </c>
      <c r="N11" s="98">
        <v>1</v>
      </c>
      <c r="O11" s="98">
        <v>70</v>
      </c>
      <c r="P11" s="98">
        <v>4</v>
      </c>
      <c r="Q11" s="116">
        <v>17.5</v>
      </c>
      <c r="R11" s="109" t="s">
        <v>792</v>
      </c>
      <c r="S11" s="131">
        <v>28</v>
      </c>
      <c r="T11" s="123">
        <v>27.8</v>
      </c>
      <c r="U11" s="124">
        <v>3.8</v>
      </c>
      <c r="W11" s="93"/>
      <c r="X11" s="93"/>
      <c r="Y11" s="93"/>
      <c r="Z11" s="93"/>
      <c r="AA11" s="147"/>
      <c r="AC11" s="92" t="s">
        <v>808</v>
      </c>
      <c r="AD11" s="84">
        <f>AF7/AH7</f>
        <v>6.534787514103046</v>
      </c>
      <c r="AF11" s="84">
        <f>AF7/AG7</f>
        <v>39.671232876712331</v>
      </c>
      <c r="AH11" s="91">
        <f>AH7/AG7</f>
        <v>6.0707762557077629</v>
      </c>
    </row>
    <row r="12" spans="1:34" x14ac:dyDescent="0.2">
      <c r="A12" s="98" t="s">
        <v>858</v>
      </c>
      <c r="B12" s="98">
        <v>4</v>
      </c>
      <c r="C12" s="98">
        <v>3</v>
      </c>
      <c r="D12" s="98">
        <v>0</v>
      </c>
      <c r="E12" s="98">
        <v>72</v>
      </c>
      <c r="F12" s="116">
        <v>24</v>
      </c>
      <c r="G12" s="98">
        <v>0</v>
      </c>
      <c r="H12" s="98">
        <v>0</v>
      </c>
      <c r="I12" s="131">
        <v>48</v>
      </c>
      <c r="J12" s="131"/>
      <c r="K12" s="98"/>
      <c r="L12" s="98" t="s">
        <v>867</v>
      </c>
      <c r="M12" s="107">
        <v>18.5</v>
      </c>
      <c r="N12" s="98">
        <v>1</v>
      </c>
      <c r="O12" s="98">
        <v>70</v>
      </c>
      <c r="P12" s="98">
        <v>4</v>
      </c>
      <c r="Q12" s="116">
        <v>17.5</v>
      </c>
      <c r="R12" s="109" t="s">
        <v>792</v>
      </c>
      <c r="S12" s="131">
        <v>28</v>
      </c>
      <c r="T12" s="123">
        <v>27.8</v>
      </c>
      <c r="U12" s="124">
        <v>3.8</v>
      </c>
      <c r="W12" s="93"/>
      <c r="X12" s="93"/>
      <c r="Y12" s="93"/>
      <c r="Z12" s="93"/>
      <c r="AA12" s="147"/>
      <c r="AC12" s="92" t="s">
        <v>809</v>
      </c>
      <c r="AD12" s="84">
        <f>AF8/AH8</f>
        <v>3.7691745799853908</v>
      </c>
      <c r="AF12" s="84">
        <f>AF8/AG8</f>
        <v>13.870967741935484</v>
      </c>
      <c r="AH12" s="91">
        <f>AH8/AG8</f>
        <v>3.6801075268817205</v>
      </c>
    </row>
    <row r="13" spans="1:34" x14ac:dyDescent="0.2">
      <c r="A13" s="98" t="s">
        <v>859</v>
      </c>
      <c r="B13" s="98">
        <v>8</v>
      </c>
      <c r="C13" s="98">
        <v>6</v>
      </c>
      <c r="D13" s="98">
        <v>2</v>
      </c>
      <c r="E13" s="98">
        <v>60</v>
      </c>
      <c r="F13" s="116">
        <v>15</v>
      </c>
      <c r="G13" s="98">
        <v>0</v>
      </c>
      <c r="H13" s="98">
        <v>0</v>
      </c>
      <c r="I13" s="131">
        <v>22</v>
      </c>
      <c r="J13" s="80" t="s">
        <v>701</v>
      </c>
      <c r="K13" s="98"/>
      <c r="L13" s="80" t="s">
        <v>871</v>
      </c>
      <c r="M13" s="88">
        <v>8</v>
      </c>
      <c r="N13" s="80">
        <v>1</v>
      </c>
      <c r="O13" s="80">
        <v>19</v>
      </c>
      <c r="P13" s="80">
        <v>3</v>
      </c>
      <c r="Q13" s="115">
        <v>6.3</v>
      </c>
      <c r="R13" s="89" t="s">
        <v>792</v>
      </c>
      <c r="S13" s="125">
        <v>19</v>
      </c>
      <c r="T13" s="127">
        <v>16</v>
      </c>
      <c r="U13" s="128">
        <v>2.4</v>
      </c>
      <c r="W13" s="93"/>
      <c r="X13" s="93"/>
      <c r="Y13" s="93"/>
      <c r="Z13" s="93"/>
      <c r="AA13" s="147"/>
    </row>
    <row r="14" spans="1:34" x14ac:dyDescent="0.2">
      <c r="A14" s="98" t="s">
        <v>860</v>
      </c>
      <c r="B14" s="98">
        <v>5</v>
      </c>
      <c r="C14" s="98">
        <v>3</v>
      </c>
      <c r="D14" s="98">
        <v>1</v>
      </c>
      <c r="E14" s="98">
        <v>49</v>
      </c>
      <c r="F14" s="116">
        <v>24.5</v>
      </c>
      <c r="G14" s="98">
        <v>0</v>
      </c>
      <c r="H14" s="98">
        <v>0</v>
      </c>
      <c r="I14" s="131">
        <v>31</v>
      </c>
      <c r="J14" s="131" t="s">
        <v>701</v>
      </c>
      <c r="K14" s="98"/>
      <c r="L14" s="80" t="s">
        <v>864</v>
      </c>
      <c r="M14" s="88">
        <v>10</v>
      </c>
      <c r="N14" s="80">
        <v>2</v>
      </c>
      <c r="O14" s="80">
        <v>27</v>
      </c>
      <c r="P14" s="80">
        <v>3</v>
      </c>
      <c r="Q14" s="115">
        <v>9</v>
      </c>
      <c r="R14" s="89" t="s">
        <v>790</v>
      </c>
      <c r="S14" s="80">
        <v>14</v>
      </c>
      <c r="T14" s="80">
        <v>20</v>
      </c>
      <c r="U14" s="84">
        <v>2.7</v>
      </c>
      <c r="W14" s="93"/>
      <c r="X14" s="93"/>
      <c r="Y14" s="93"/>
      <c r="Z14" s="93"/>
      <c r="AA14" s="147"/>
    </row>
    <row r="15" spans="1:34" x14ac:dyDescent="0.2">
      <c r="A15" s="98" t="s">
        <v>827</v>
      </c>
      <c r="B15" s="98">
        <v>1</v>
      </c>
      <c r="C15" s="98">
        <v>1</v>
      </c>
      <c r="D15" s="98">
        <v>0</v>
      </c>
      <c r="E15" s="98">
        <v>44</v>
      </c>
      <c r="F15" s="116">
        <v>44</v>
      </c>
      <c r="G15" s="98">
        <v>0</v>
      </c>
      <c r="H15" s="98">
        <v>0</v>
      </c>
      <c r="I15" s="131">
        <v>44</v>
      </c>
      <c r="J15" s="131"/>
      <c r="K15" s="98"/>
      <c r="L15" s="80" t="s">
        <v>862</v>
      </c>
      <c r="M15" s="88">
        <v>34</v>
      </c>
      <c r="N15" s="80">
        <v>1</v>
      </c>
      <c r="O15" s="80">
        <v>149</v>
      </c>
      <c r="P15" s="80">
        <v>3</v>
      </c>
      <c r="Q15" s="115">
        <v>49.7</v>
      </c>
      <c r="R15" s="89" t="s">
        <v>790</v>
      </c>
      <c r="S15" s="80">
        <v>25</v>
      </c>
      <c r="T15" s="80">
        <v>68</v>
      </c>
      <c r="U15" s="84">
        <v>4.4000000000000004</v>
      </c>
      <c r="W15" s="93"/>
      <c r="X15" s="93"/>
      <c r="Y15" s="93"/>
      <c r="Z15" s="93"/>
      <c r="AA15" s="147"/>
    </row>
    <row r="16" spans="1:34" x14ac:dyDescent="0.2">
      <c r="A16" s="98" t="s">
        <v>861</v>
      </c>
      <c r="B16" s="98">
        <v>10</v>
      </c>
      <c r="C16" s="98">
        <v>2</v>
      </c>
      <c r="D16" s="98">
        <v>0</v>
      </c>
      <c r="E16" s="98">
        <v>37</v>
      </c>
      <c r="F16" s="116">
        <v>18.5</v>
      </c>
      <c r="G16" s="98">
        <v>0</v>
      </c>
      <c r="H16" s="98">
        <v>0</v>
      </c>
      <c r="I16" s="131">
        <v>35</v>
      </c>
      <c r="J16" s="131"/>
      <c r="K16" s="98"/>
      <c r="L16" s="80" t="s">
        <v>859</v>
      </c>
      <c r="M16" s="88">
        <v>14</v>
      </c>
      <c r="N16" s="80">
        <v>0</v>
      </c>
      <c r="O16" s="80">
        <v>70</v>
      </c>
      <c r="P16" s="80">
        <v>3</v>
      </c>
      <c r="Q16" s="115">
        <v>23.3</v>
      </c>
      <c r="R16" s="89" t="s">
        <v>790</v>
      </c>
      <c r="S16" s="80">
        <v>23</v>
      </c>
      <c r="T16" s="80">
        <v>28</v>
      </c>
      <c r="U16" s="84">
        <v>5</v>
      </c>
      <c r="W16" s="93"/>
      <c r="X16" s="93"/>
      <c r="Y16" s="93"/>
      <c r="Z16" s="93"/>
      <c r="AA16" s="147"/>
    </row>
    <row r="17" spans="1:27" x14ac:dyDescent="0.2">
      <c r="A17" s="80" t="s">
        <v>862</v>
      </c>
      <c r="B17" s="80">
        <v>7</v>
      </c>
      <c r="C17" s="80">
        <v>3</v>
      </c>
      <c r="D17" s="80">
        <v>1</v>
      </c>
      <c r="E17" s="80">
        <v>29</v>
      </c>
      <c r="F17" s="115">
        <v>14.5</v>
      </c>
      <c r="G17" s="80">
        <v>0</v>
      </c>
      <c r="H17" s="80">
        <v>0</v>
      </c>
      <c r="I17" s="125">
        <v>16</v>
      </c>
      <c r="J17" s="125" t="s">
        <v>701</v>
      </c>
      <c r="L17" s="80" t="s">
        <v>863</v>
      </c>
      <c r="M17" s="88">
        <v>6</v>
      </c>
      <c r="N17" s="80">
        <v>3</v>
      </c>
      <c r="O17" s="80">
        <v>14</v>
      </c>
      <c r="P17" s="80">
        <v>2</v>
      </c>
      <c r="Q17" s="115">
        <v>7</v>
      </c>
      <c r="R17" s="89" t="s">
        <v>790</v>
      </c>
      <c r="S17" s="80">
        <v>14</v>
      </c>
      <c r="T17" s="80">
        <v>18</v>
      </c>
      <c r="U17" s="84">
        <v>2.2999999999999998</v>
      </c>
      <c r="W17" s="93"/>
      <c r="X17" s="93"/>
      <c r="Y17" s="93"/>
      <c r="Z17" s="93"/>
      <c r="AA17" s="147"/>
    </row>
    <row r="18" spans="1:27" x14ac:dyDescent="0.2">
      <c r="A18" s="80" t="s">
        <v>863</v>
      </c>
      <c r="B18" s="80">
        <v>2</v>
      </c>
      <c r="C18" s="80">
        <v>1</v>
      </c>
      <c r="D18" s="80">
        <v>0</v>
      </c>
      <c r="E18" s="80">
        <v>23</v>
      </c>
      <c r="F18" s="118">
        <v>23</v>
      </c>
      <c r="G18" s="80">
        <v>0</v>
      </c>
      <c r="H18" s="80">
        <v>0</v>
      </c>
      <c r="I18" s="125">
        <v>23</v>
      </c>
      <c r="J18" s="125"/>
      <c r="L18" s="80" t="s">
        <v>778</v>
      </c>
      <c r="M18" s="88">
        <v>4</v>
      </c>
      <c r="N18" s="80">
        <v>0</v>
      </c>
      <c r="O18" s="80">
        <v>21</v>
      </c>
      <c r="P18" s="80">
        <v>2</v>
      </c>
      <c r="Q18" s="115">
        <v>10.5</v>
      </c>
      <c r="R18" s="89" t="s">
        <v>790</v>
      </c>
      <c r="S18" s="80">
        <v>21</v>
      </c>
      <c r="T18" s="80">
        <v>12</v>
      </c>
      <c r="U18" s="84">
        <v>5.3</v>
      </c>
      <c r="W18" s="93"/>
      <c r="X18" s="93"/>
      <c r="Y18" s="93"/>
      <c r="Z18" s="93"/>
      <c r="AA18" s="147"/>
    </row>
    <row r="19" spans="1:27" x14ac:dyDescent="0.2">
      <c r="A19" s="80" t="s">
        <v>864</v>
      </c>
      <c r="B19" s="80">
        <v>2</v>
      </c>
      <c r="C19" s="80">
        <v>1</v>
      </c>
      <c r="D19" s="80">
        <v>1</v>
      </c>
      <c r="E19" s="80">
        <v>18</v>
      </c>
      <c r="F19" s="118" t="s">
        <v>702</v>
      </c>
      <c r="G19" s="80">
        <v>0</v>
      </c>
      <c r="H19" s="80">
        <v>0</v>
      </c>
      <c r="I19" s="80">
        <v>18</v>
      </c>
      <c r="J19" s="98" t="s">
        <v>701</v>
      </c>
      <c r="L19" s="80" t="s">
        <v>873</v>
      </c>
      <c r="M19" s="88">
        <v>5.833333333333333</v>
      </c>
      <c r="N19" s="80">
        <v>1</v>
      </c>
      <c r="O19" s="80">
        <v>13</v>
      </c>
      <c r="P19" s="80">
        <v>2</v>
      </c>
      <c r="Q19" s="115">
        <v>6.5</v>
      </c>
      <c r="R19" s="89" t="s">
        <v>790</v>
      </c>
      <c r="S19" s="80">
        <v>13</v>
      </c>
      <c r="T19" s="80">
        <v>17.5</v>
      </c>
      <c r="U19" s="84">
        <v>2.2000000000000002</v>
      </c>
      <c r="W19" s="93"/>
      <c r="X19" s="93"/>
      <c r="Y19" s="93"/>
      <c r="Z19" s="93"/>
      <c r="AA19" s="93"/>
    </row>
    <row r="20" spans="1:27" x14ac:dyDescent="0.2">
      <c r="A20" s="80" t="s">
        <v>865</v>
      </c>
      <c r="B20" s="80">
        <v>1</v>
      </c>
      <c r="C20" s="80">
        <v>1</v>
      </c>
      <c r="D20" s="80">
        <v>1</v>
      </c>
      <c r="E20" s="80">
        <v>15</v>
      </c>
      <c r="F20" s="118" t="s">
        <v>702</v>
      </c>
      <c r="G20" s="80">
        <v>0</v>
      </c>
      <c r="H20" s="80">
        <v>0</v>
      </c>
      <c r="I20" s="80">
        <v>15</v>
      </c>
      <c r="J20" s="125" t="s">
        <v>701</v>
      </c>
      <c r="L20" s="80" t="s">
        <v>857</v>
      </c>
      <c r="M20" s="88">
        <v>15.666666666666666</v>
      </c>
      <c r="N20" s="80">
        <v>2</v>
      </c>
      <c r="O20" s="80">
        <v>40</v>
      </c>
      <c r="P20" s="80">
        <v>2</v>
      </c>
      <c r="Q20" s="115">
        <v>20</v>
      </c>
      <c r="R20" s="89" t="s">
        <v>789</v>
      </c>
      <c r="S20" s="80">
        <v>8</v>
      </c>
      <c r="T20" s="80">
        <v>47</v>
      </c>
      <c r="U20" s="84">
        <v>2.6</v>
      </c>
      <c r="W20" s="93"/>
      <c r="X20" s="93"/>
      <c r="Y20" s="93"/>
      <c r="Z20" s="93"/>
      <c r="AA20" s="93"/>
    </row>
    <row r="21" spans="1:27" x14ac:dyDescent="0.2">
      <c r="A21" s="80" t="s">
        <v>778</v>
      </c>
      <c r="B21" s="80">
        <v>1</v>
      </c>
      <c r="C21" s="80">
        <v>1</v>
      </c>
      <c r="D21" s="80">
        <v>1</v>
      </c>
      <c r="E21" s="80">
        <v>13</v>
      </c>
      <c r="F21" s="80" t="s">
        <v>702</v>
      </c>
      <c r="G21" s="80">
        <v>0</v>
      </c>
      <c r="H21" s="80">
        <v>0</v>
      </c>
      <c r="I21" s="80">
        <v>13</v>
      </c>
      <c r="J21" s="125" t="s">
        <v>701</v>
      </c>
      <c r="L21" s="80" t="s">
        <v>855</v>
      </c>
      <c r="M21" s="88">
        <v>9</v>
      </c>
      <c r="N21" s="80">
        <v>1</v>
      </c>
      <c r="O21" s="80">
        <v>57</v>
      </c>
      <c r="P21" s="80">
        <v>1</v>
      </c>
      <c r="Q21" s="115">
        <v>57</v>
      </c>
      <c r="R21" s="89" t="s">
        <v>789</v>
      </c>
      <c r="S21" s="80">
        <v>1</v>
      </c>
      <c r="T21" s="80">
        <v>54</v>
      </c>
      <c r="U21" s="84">
        <v>6.3</v>
      </c>
      <c r="AA21" s="112"/>
    </row>
    <row r="22" spans="1:27" x14ac:dyDescent="0.2">
      <c r="A22" s="80" t="s">
        <v>866</v>
      </c>
      <c r="B22" s="80">
        <v>3</v>
      </c>
      <c r="C22" s="80">
        <v>1</v>
      </c>
      <c r="D22" s="80">
        <v>0</v>
      </c>
      <c r="E22" s="80">
        <v>11</v>
      </c>
      <c r="F22" s="114">
        <v>11</v>
      </c>
      <c r="G22" s="80">
        <v>0</v>
      </c>
      <c r="H22" s="80">
        <v>0</v>
      </c>
      <c r="I22" s="114">
        <v>11</v>
      </c>
      <c r="J22" s="125"/>
      <c r="L22" s="80" t="s">
        <v>827</v>
      </c>
      <c r="M22" s="88">
        <v>2</v>
      </c>
      <c r="N22" s="80">
        <v>0</v>
      </c>
      <c r="O22" s="80">
        <v>18</v>
      </c>
      <c r="P22" s="80">
        <v>1</v>
      </c>
      <c r="Q22" s="115">
        <v>18</v>
      </c>
      <c r="R22" s="89" t="s">
        <v>789</v>
      </c>
      <c r="S22" s="80">
        <v>18</v>
      </c>
      <c r="T22" s="80">
        <v>12</v>
      </c>
      <c r="U22" s="84">
        <v>9</v>
      </c>
      <c r="AA22" s="112"/>
    </row>
    <row r="23" spans="1:27" x14ac:dyDescent="0.2">
      <c r="A23" s="80" t="s">
        <v>867</v>
      </c>
      <c r="B23" s="80">
        <v>4</v>
      </c>
      <c r="C23" s="80">
        <v>2</v>
      </c>
      <c r="D23" s="80">
        <v>2</v>
      </c>
      <c r="E23" s="80">
        <v>6</v>
      </c>
      <c r="F23" s="114" t="s">
        <v>702</v>
      </c>
      <c r="G23" s="80">
        <v>0</v>
      </c>
      <c r="H23" s="80">
        <v>0</v>
      </c>
      <c r="I23" s="80">
        <v>6</v>
      </c>
      <c r="J23" s="125" t="s">
        <v>701</v>
      </c>
      <c r="L23" s="80" t="s">
        <v>865</v>
      </c>
      <c r="M23" s="88">
        <v>4</v>
      </c>
      <c r="N23" s="80">
        <v>0</v>
      </c>
      <c r="O23" s="80">
        <v>12</v>
      </c>
      <c r="P23" s="80">
        <v>1</v>
      </c>
      <c r="Q23" s="115">
        <v>12</v>
      </c>
      <c r="R23" s="89" t="s">
        <v>789</v>
      </c>
      <c r="S23" s="80">
        <v>12</v>
      </c>
      <c r="T23" s="80">
        <v>24</v>
      </c>
      <c r="U23" s="84">
        <v>3</v>
      </c>
      <c r="AA23" s="112"/>
    </row>
    <row r="24" spans="1:27" x14ac:dyDescent="0.2">
      <c r="A24" s="80" t="s">
        <v>868</v>
      </c>
      <c r="B24" s="80">
        <v>8</v>
      </c>
      <c r="C24" s="80">
        <v>2</v>
      </c>
      <c r="D24" s="80">
        <v>0</v>
      </c>
      <c r="E24" s="80">
        <v>4</v>
      </c>
      <c r="F24" s="114">
        <v>2</v>
      </c>
      <c r="G24" s="80">
        <v>0</v>
      </c>
      <c r="H24" s="80">
        <v>0</v>
      </c>
      <c r="I24" s="114">
        <v>4</v>
      </c>
      <c r="L24" s="80" t="s">
        <v>858</v>
      </c>
      <c r="M24" s="88">
        <v>8</v>
      </c>
      <c r="N24" s="80">
        <v>0</v>
      </c>
      <c r="O24" s="80">
        <v>41</v>
      </c>
      <c r="P24" s="80">
        <v>0</v>
      </c>
      <c r="Q24" s="115" t="s">
        <v>702</v>
      </c>
      <c r="R24" s="89" t="s">
        <v>837</v>
      </c>
      <c r="S24" s="80">
        <v>41</v>
      </c>
      <c r="T24" s="80" t="s">
        <v>702</v>
      </c>
      <c r="U24" s="84">
        <v>5.0999999999999996</v>
      </c>
      <c r="AA24" s="112"/>
    </row>
    <row r="25" spans="1:27" x14ac:dyDescent="0.2">
      <c r="A25" s="80" t="s">
        <v>869</v>
      </c>
      <c r="B25" s="80">
        <v>1</v>
      </c>
      <c r="C25" s="80">
        <v>1</v>
      </c>
      <c r="D25" s="80">
        <v>0</v>
      </c>
      <c r="E25" s="80">
        <v>4</v>
      </c>
      <c r="F25" s="114">
        <v>4</v>
      </c>
      <c r="G25" s="80">
        <v>0</v>
      </c>
      <c r="H25" s="80">
        <v>0</v>
      </c>
      <c r="I25" s="114">
        <v>4</v>
      </c>
      <c r="J25" s="98"/>
      <c r="L25" s="80" t="s">
        <v>749</v>
      </c>
      <c r="M25" s="88">
        <v>6</v>
      </c>
      <c r="N25" s="80">
        <v>0</v>
      </c>
      <c r="O25" s="80">
        <v>30</v>
      </c>
      <c r="P25" s="80">
        <v>0</v>
      </c>
      <c r="Q25" s="115" t="s">
        <v>702</v>
      </c>
      <c r="R25" s="89" t="s">
        <v>837</v>
      </c>
      <c r="S25" s="80">
        <v>30</v>
      </c>
      <c r="T25" s="80" t="s">
        <v>702</v>
      </c>
      <c r="U25" s="84">
        <v>5</v>
      </c>
      <c r="AA25" s="112"/>
    </row>
    <row r="26" spans="1:27" x14ac:dyDescent="0.2">
      <c r="A26" s="80" t="s">
        <v>870</v>
      </c>
      <c r="B26" s="80">
        <v>2</v>
      </c>
      <c r="C26" s="80">
        <v>2</v>
      </c>
      <c r="D26" s="80">
        <v>0</v>
      </c>
      <c r="E26" s="80">
        <v>3</v>
      </c>
      <c r="F26" s="114">
        <v>1.5</v>
      </c>
      <c r="G26" s="80">
        <v>0</v>
      </c>
      <c r="H26" s="80">
        <v>0</v>
      </c>
      <c r="I26" s="80">
        <v>2</v>
      </c>
      <c r="L26" s="80" t="s">
        <v>856</v>
      </c>
      <c r="M26" s="88">
        <v>5</v>
      </c>
      <c r="N26" s="80">
        <v>1</v>
      </c>
      <c r="O26" s="80">
        <v>20</v>
      </c>
      <c r="P26" s="80">
        <v>0</v>
      </c>
      <c r="Q26" s="115" t="s">
        <v>702</v>
      </c>
      <c r="R26" s="89" t="s">
        <v>837</v>
      </c>
      <c r="S26" s="80">
        <v>7</v>
      </c>
      <c r="T26" s="80" t="s">
        <v>702</v>
      </c>
      <c r="U26" s="84">
        <v>4</v>
      </c>
      <c r="AA26" s="112"/>
    </row>
    <row r="27" spans="1:27" x14ac:dyDescent="0.2">
      <c r="A27" s="80" t="s">
        <v>871</v>
      </c>
      <c r="B27" s="80">
        <v>1</v>
      </c>
      <c r="C27" s="80">
        <v>1</v>
      </c>
      <c r="D27" s="80">
        <v>1</v>
      </c>
      <c r="E27" s="80">
        <v>1</v>
      </c>
      <c r="F27" s="80" t="s">
        <v>702</v>
      </c>
      <c r="G27" s="80">
        <v>0</v>
      </c>
      <c r="H27" s="80">
        <v>0</v>
      </c>
      <c r="I27" s="80">
        <v>1</v>
      </c>
      <c r="J27" s="125" t="s">
        <v>701</v>
      </c>
      <c r="L27" s="80" t="s">
        <v>848</v>
      </c>
      <c r="M27" s="88">
        <v>4</v>
      </c>
      <c r="N27" s="80">
        <v>0</v>
      </c>
      <c r="O27" s="80">
        <v>30</v>
      </c>
      <c r="P27" s="80">
        <v>0</v>
      </c>
      <c r="Q27" s="115" t="s">
        <v>702</v>
      </c>
      <c r="R27" s="89" t="s">
        <v>837</v>
      </c>
      <c r="S27" s="80">
        <v>10</v>
      </c>
      <c r="T27" s="80" t="s">
        <v>702</v>
      </c>
      <c r="U27" s="84">
        <v>7.5</v>
      </c>
      <c r="V27" s="140"/>
      <c r="W27" s="141"/>
      <c r="X27" s="141"/>
      <c r="AA27" s="112"/>
    </row>
    <row r="28" spans="1:27" x14ac:dyDescent="0.2">
      <c r="A28" s="80" t="s">
        <v>872</v>
      </c>
      <c r="B28" s="80">
        <v>7</v>
      </c>
      <c r="C28" s="80">
        <v>2</v>
      </c>
      <c r="D28" s="80">
        <v>0</v>
      </c>
      <c r="E28" s="80">
        <v>1</v>
      </c>
      <c r="F28" s="80">
        <v>0.5</v>
      </c>
      <c r="G28" s="80">
        <v>0</v>
      </c>
      <c r="H28" s="80">
        <v>0</v>
      </c>
      <c r="I28" s="80">
        <v>1</v>
      </c>
      <c r="J28" s="125"/>
      <c r="L28" s="80" t="s">
        <v>874</v>
      </c>
      <c r="M28" s="88">
        <v>2</v>
      </c>
      <c r="N28" s="80">
        <v>0</v>
      </c>
      <c r="O28" s="80">
        <v>18</v>
      </c>
      <c r="P28" s="80">
        <v>0</v>
      </c>
      <c r="Q28" s="115" t="s">
        <v>702</v>
      </c>
      <c r="R28" s="89" t="s">
        <v>837</v>
      </c>
      <c r="S28" s="80">
        <v>18</v>
      </c>
      <c r="T28" s="80" t="s">
        <v>702</v>
      </c>
      <c r="U28" s="84">
        <v>9</v>
      </c>
      <c r="V28" s="140"/>
      <c r="W28" s="141"/>
      <c r="X28" s="141"/>
      <c r="AA28" s="112"/>
    </row>
    <row r="29" spans="1:27" x14ac:dyDescent="0.2">
      <c r="A29" s="98" t="s">
        <v>854</v>
      </c>
      <c r="B29" s="98">
        <v>9</v>
      </c>
      <c r="C29" s="98">
        <v>5</v>
      </c>
      <c r="D29" s="98">
        <v>3</v>
      </c>
      <c r="E29" s="98">
        <v>144</v>
      </c>
      <c r="F29" s="116">
        <v>72</v>
      </c>
      <c r="G29" s="98">
        <v>1</v>
      </c>
      <c r="H29" s="98">
        <v>0</v>
      </c>
      <c r="I29" s="131">
        <v>59</v>
      </c>
      <c r="J29" s="131" t="s">
        <v>701</v>
      </c>
      <c r="L29" s="80" t="s">
        <v>853</v>
      </c>
      <c r="M29" s="88">
        <v>3</v>
      </c>
      <c r="N29" s="80">
        <v>0</v>
      </c>
      <c r="O29" s="80">
        <v>26</v>
      </c>
      <c r="P29" s="80">
        <v>0</v>
      </c>
      <c r="Q29" s="115" t="s">
        <v>702</v>
      </c>
      <c r="R29" s="89" t="s">
        <v>837</v>
      </c>
      <c r="S29" s="80">
        <v>26</v>
      </c>
      <c r="T29" s="80" t="s">
        <v>702</v>
      </c>
      <c r="U29" s="84">
        <v>8.6999999999999993</v>
      </c>
      <c r="V29" s="140"/>
      <c r="W29" s="141"/>
      <c r="X29" s="141"/>
      <c r="AA29" s="112"/>
    </row>
    <row r="30" spans="1:27" x14ac:dyDescent="0.2">
      <c r="A30" s="80" t="s">
        <v>853</v>
      </c>
      <c r="B30" s="80">
        <v>4</v>
      </c>
      <c r="C30" s="80">
        <v>4</v>
      </c>
      <c r="D30" s="80">
        <v>0</v>
      </c>
      <c r="E30" s="80">
        <v>152</v>
      </c>
      <c r="F30" s="115">
        <v>38</v>
      </c>
      <c r="G30" s="80">
        <v>2</v>
      </c>
      <c r="H30" s="80">
        <v>0</v>
      </c>
      <c r="I30" s="125">
        <v>67</v>
      </c>
      <c r="J30" s="125"/>
      <c r="L30" s="138"/>
      <c r="M30" s="139"/>
      <c r="N30" s="138"/>
      <c r="O30" s="140"/>
      <c r="P30" s="140"/>
      <c r="Q30" s="140"/>
      <c r="R30" s="140"/>
      <c r="S30" s="139"/>
      <c r="T30" s="138"/>
      <c r="U30" s="140"/>
      <c r="V30" s="140"/>
      <c r="W30" s="141"/>
      <c r="X30" s="141"/>
      <c r="AA30" s="112"/>
    </row>
    <row r="31" spans="1:27" x14ac:dyDescent="0.2">
      <c r="L31" s="142"/>
      <c r="M31" s="143"/>
      <c r="N31" s="144"/>
      <c r="O31" s="144"/>
      <c r="P31" s="144"/>
      <c r="Q31" s="144"/>
      <c r="R31" s="143"/>
      <c r="S31" s="142"/>
      <c r="T31" s="144"/>
      <c r="U31" s="144"/>
      <c r="V31" s="141"/>
      <c r="W31" s="141"/>
      <c r="Z31" s="112"/>
    </row>
    <row r="32" spans="1:27" x14ac:dyDescent="0.2">
      <c r="A32" s="148" t="s">
        <v>620</v>
      </c>
      <c r="B32" s="148"/>
      <c r="C32" s="148"/>
      <c r="D32" s="148"/>
      <c r="E32" s="148"/>
      <c r="F32" s="148"/>
      <c r="G32" s="148"/>
      <c r="H32" s="148"/>
      <c r="I32" s="148"/>
      <c r="L32" s="93" t="s">
        <v>62</v>
      </c>
      <c r="M32" s="143"/>
      <c r="N32" s="144"/>
      <c r="O32" s="144"/>
      <c r="P32" s="144"/>
      <c r="Q32" s="144"/>
      <c r="R32" s="143"/>
      <c r="S32" s="142"/>
      <c r="T32" s="144"/>
      <c r="U32" s="144"/>
      <c r="V32" s="141"/>
      <c r="W32" s="141"/>
      <c r="Z32" s="112"/>
    </row>
    <row r="33" spans="6:26" x14ac:dyDescent="0.2">
      <c r="J33" s="125"/>
      <c r="L33" s="142"/>
      <c r="M33" s="143"/>
      <c r="N33" s="144"/>
      <c r="O33" s="144"/>
      <c r="P33" s="144"/>
      <c r="Q33" s="144"/>
      <c r="R33" s="143"/>
      <c r="S33" s="142"/>
      <c r="T33" s="144"/>
      <c r="U33" s="144"/>
      <c r="V33" s="141"/>
      <c r="W33" s="141"/>
      <c r="Z33" s="112"/>
    </row>
    <row r="34" spans="6:26" x14ac:dyDescent="0.2">
      <c r="J34" s="125"/>
      <c r="L34" s="142"/>
      <c r="M34" s="143"/>
      <c r="N34" s="144"/>
      <c r="O34" s="144"/>
      <c r="P34" s="144"/>
      <c r="Q34" s="144"/>
      <c r="R34" s="143"/>
      <c r="S34" s="142"/>
      <c r="T34" s="144"/>
      <c r="U34" s="144"/>
      <c r="V34" s="141"/>
      <c r="W34" s="141"/>
      <c r="Z34" s="112"/>
    </row>
    <row r="35" spans="6:26" x14ac:dyDescent="0.2">
      <c r="F35" s="115"/>
      <c r="I35" s="125"/>
      <c r="J35" s="125"/>
      <c r="L35" s="142"/>
      <c r="M35" s="143"/>
      <c r="N35" s="144"/>
      <c r="O35" s="144"/>
      <c r="P35" s="144"/>
      <c r="Q35" s="144"/>
      <c r="R35" s="143"/>
      <c r="S35" s="142"/>
      <c r="T35" s="144"/>
      <c r="U35" s="144"/>
      <c r="V35" s="141"/>
      <c r="W35" s="141"/>
      <c r="Z35" s="112"/>
    </row>
    <row r="36" spans="6:26" x14ac:dyDescent="0.2">
      <c r="F36" s="115"/>
      <c r="I36" s="125"/>
      <c r="J36" s="125"/>
      <c r="L36" s="142"/>
      <c r="M36" s="143"/>
      <c r="N36" s="144"/>
      <c r="O36" s="144"/>
      <c r="P36" s="144"/>
      <c r="Q36" s="144"/>
      <c r="R36" s="143"/>
      <c r="S36" s="142"/>
      <c r="T36" s="144"/>
      <c r="U36" s="144"/>
      <c r="V36" s="141"/>
      <c r="W36" s="141"/>
      <c r="Z36" s="112"/>
    </row>
    <row r="37" spans="6:26" x14ac:dyDescent="0.2">
      <c r="F37" s="115"/>
      <c r="I37" s="125"/>
      <c r="J37" s="125"/>
      <c r="L37" s="142"/>
      <c r="M37" s="143"/>
      <c r="N37" s="144"/>
      <c r="O37" s="144"/>
      <c r="P37" s="144"/>
      <c r="Q37" s="144"/>
      <c r="R37" s="143"/>
      <c r="S37" s="142"/>
      <c r="T37" s="144"/>
      <c r="U37" s="144"/>
      <c r="V37" s="141"/>
      <c r="W37" s="141"/>
      <c r="Z37" s="112"/>
    </row>
    <row r="38" spans="6:26" x14ac:dyDescent="0.2">
      <c r="F38" s="115"/>
      <c r="I38" s="125"/>
      <c r="J38" s="125"/>
      <c r="L38" s="142"/>
      <c r="M38" s="143"/>
      <c r="N38" s="144"/>
      <c r="O38" s="144"/>
      <c r="P38" s="144"/>
      <c r="Q38" s="144"/>
      <c r="R38" s="143"/>
      <c r="S38" s="142"/>
      <c r="T38" s="144"/>
      <c r="U38" s="144"/>
      <c r="V38" s="141"/>
      <c r="W38" s="141"/>
      <c r="Z38" s="112"/>
    </row>
    <row r="39" spans="6:26" x14ac:dyDescent="0.2">
      <c r="F39" s="115"/>
      <c r="I39" s="125"/>
      <c r="J39" s="125"/>
      <c r="L39" s="142"/>
      <c r="M39" s="143"/>
      <c r="N39" s="144"/>
      <c r="O39" s="144"/>
      <c r="P39" s="144"/>
      <c r="Q39" s="144"/>
      <c r="R39" s="143"/>
      <c r="S39" s="142"/>
      <c r="T39" s="144"/>
      <c r="U39" s="144"/>
      <c r="V39" s="141"/>
      <c r="W39" s="141"/>
      <c r="Z39" s="112"/>
    </row>
    <row r="40" spans="6:26" x14ac:dyDescent="0.2">
      <c r="F40" s="115"/>
      <c r="I40" s="125"/>
      <c r="J40" s="125"/>
      <c r="L40" s="142"/>
      <c r="M40" s="143"/>
      <c r="N40" s="144"/>
      <c r="O40" s="144"/>
      <c r="P40" s="144"/>
      <c r="Q40" s="144"/>
      <c r="R40" s="143"/>
      <c r="S40" s="142"/>
      <c r="T40" s="144"/>
      <c r="U40" s="144"/>
      <c r="V40" s="141"/>
      <c r="W40" s="141"/>
      <c r="Z40" s="112"/>
    </row>
    <row r="41" spans="6:26" x14ac:dyDescent="0.2">
      <c r="F41" s="115"/>
      <c r="I41" s="125"/>
      <c r="J41" s="125"/>
      <c r="L41" s="142"/>
      <c r="M41" s="143"/>
      <c r="N41" s="144"/>
      <c r="O41" s="144"/>
      <c r="P41" s="144"/>
      <c r="Q41" s="144"/>
      <c r="R41" s="143"/>
      <c r="S41" s="142"/>
      <c r="T41" s="144"/>
      <c r="U41" s="144"/>
      <c r="V41" s="141"/>
      <c r="W41" s="141"/>
      <c r="Z41" s="112"/>
    </row>
    <row r="42" spans="6:26" x14ac:dyDescent="0.2">
      <c r="F42" s="115"/>
      <c r="I42" s="125"/>
      <c r="J42" s="125"/>
      <c r="L42" s="142"/>
      <c r="M42" s="143"/>
      <c r="N42" s="144"/>
      <c r="O42" s="144"/>
      <c r="P42" s="144"/>
      <c r="Q42" s="144"/>
      <c r="R42" s="143"/>
      <c r="S42" s="142"/>
      <c r="T42" s="144"/>
      <c r="U42" s="144"/>
      <c r="V42" s="141"/>
      <c r="W42" s="141"/>
      <c r="Z42" s="112"/>
    </row>
    <row r="43" spans="6:26" x14ac:dyDescent="0.2">
      <c r="F43" s="115"/>
      <c r="I43" s="125"/>
      <c r="J43" s="125"/>
      <c r="L43" s="142"/>
      <c r="M43" s="143"/>
      <c r="N43" s="144"/>
      <c r="O43" s="144"/>
      <c r="P43" s="144"/>
      <c r="Q43" s="144"/>
      <c r="R43" s="143"/>
      <c r="S43" s="142"/>
      <c r="T43" s="144"/>
      <c r="U43" s="144"/>
      <c r="W43" s="141"/>
    </row>
    <row r="44" spans="6:26" x14ac:dyDescent="0.2">
      <c r="F44" s="115"/>
      <c r="I44" s="125"/>
      <c r="J44" s="125"/>
      <c r="L44" s="142"/>
      <c r="M44" s="143"/>
      <c r="N44" s="144"/>
      <c r="O44" s="144"/>
      <c r="P44" s="144"/>
      <c r="Q44" s="144"/>
      <c r="R44" s="143"/>
      <c r="S44" s="142"/>
      <c r="T44" s="144"/>
      <c r="U44" s="144"/>
      <c r="W44" s="141"/>
    </row>
    <row r="45" spans="6:26" x14ac:dyDescent="0.2">
      <c r="F45" s="115"/>
      <c r="I45" s="125"/>
      <c r="J45" s="125"/>
      <c r="L45" s="142"/>
      <c r="M45" s="143"/>
      <c r="N45" s="144"/>
      <c r="O45" s="144"/>
      <c r="P45" s="144"/>
      <c r="Q45" s="144"/>
      <c r="R45" s="143"/>
      <c r="S45" s="142"/>
      <c r="T45" s="144"/>
      <c r="U45" s="144"/>
      <c r="W45" s="141"/>
    </row>
    <row r="46" spans="6:26" x14ac:dyDescent="0.2">
      <c r="F46" s="115"/>
      <c r="I46" s="125"/>
      <c r="J46" s="125"/>
      <c r="L46" s="145"/>
      <c r="M46" s="143"/>
      <c r="N46" s="144"/>
      <c r="O46" s="144"/>
      <c r="P46" s="144"/>
      <c r="Q46" s="144"/>
      <c r="R46" s="143"/>
      <c r="S46" s="142"/>
      <c r="T46" s="144"/>
      <c r="U46" s="144"/>
      <c r="W46" s="141"/>
    </row>
    <row r="47" spans="6:26" x14ac:dyDescent="0.2">
      <c r="F47" s="115"/>
      <c r="I47" s="125"/>
      <c r="J47" s="125"/>
      <c r="L47" s="142"/>
      <c r="M47" s="143"/>
      <c r="N47" s="144"/>
      <c r="O47" s="144"/>
      <c r="P47" s="144"/>
      <c r="Q47" s="144"/>
      <c r="R47" s="143"/>
      <c r="S47" s="142"/>
      <c r="T47" s="144"/>
      <c r="U47" s="144"/>
      <c r="W47" s="141"/>
    </row>
    <row r="48" spans="6:26" x14ac:dyDescent="0.2">
      <c r="F48" s="115"/>
      <c r="I48" s="125"/>
      <c r="J48" s="125"/>
      <c r="L48" s="142"/>
      <c r="M48" s="143"/>
      <c r="N48" s="144"/>
      <c r="O48" s="144"/>
      <c r="P48" s="144"/>
      <c r="Q48" s="144"/>
      <c r="R48" s="143"/>
      <c r="S48" s="142"/>
      <c r="T48" s="144"/>
      <c r="U48" s="144"/>
      <c r="W48" s="141"/>
    </row>
    <row r="49" spans="6:23" x14ac:dyDescent="0.2">
      <c r="F49" s="115"/>
      <c r="I49" s="125"/>
      <c r="J49" s="125"/>
      <c r="L49" s="142"/>
      <c r="M49" s="143"/>
      <c r="N49" s="144"/>
      <c r="O49" s="144"/>
      <c r="P49" s="144"/>
      <c r="Q49" s="144"/>
      <c r="R49" s="143"/>
      <c r="S49" s="142"/>
      <c r="T49" s="144"/>
      <c r="U49" s="144"/>
      <c r="W49" s="141"/>
    </row>
    <row r="50" spans="6:23" x14ac:dyDescent="0.2">
      <c r="F50" s="115"/>
      <c r="I50" s="125"/>
      <c r="J50" s="125"/>
      <c r="L50" s="142"/>
      <c r="M50" s="143"/>
      <c r="N50" s="144"/>
      <c r="O50" s="144"/>
      <c r="P50" s="144"/>
      <c r="Q50" s="144"/>
      <c r="R50" s="143"/>
      <c r="S50" s="142"/>
      <c r="T50" s="144"/>
      <c r="U50" s="144"/>
      <c r="W50" s="141"/>
    </row>
    <row r="51" spans="6:23" x14ac:dyDescent="0.2">
      <c r="L51" s="142"/>
      <c r="M51" s="143"/>
      <c r="N51" s="144"/>
      <c r="O51" s="144"/>
      <c r="P51" s="144"/>
      <c r="Q51" s="144"/>
      <c r="R51" s="143"/>
      <c r="S51" s="142"/>
      <c r="T51" s="144"/>
      <c r="U51" s="144"/>
      <c r="W51" s="141"/>
    </row>
    <row r="52" spans="6:23" x14ac:dyDescent="0.2">
      <c r="L52" s="142"/>
      <c r="M52" s="143"/>
      <c r="N52" s="144"/>
      <c r="O52" s="144"/>
      <c r="P52" s="144"/>
      <c r="Q52" s="144"/>
      <c r="R52" s="143"/>
      <c r="S52" s="142"/>
      <c r="T52" s="144"/>
      <c r="U52" s="144"/>
      <c r="W52" s="141"/>
    </row>
    <row r="53" spans="6:23" x14ac:dyDescent="0.2">
      <c r="L53" s="142"/>
      <c r="M53" s="143"/>
      <c r="N53" s="144"/>
      <c r="O53" s="144"/>
      <c r="P53" s="144"/>
      <c r="Q53" s="144"/>
      <c r="R53" s="143"/>
      <c r="S53" s="142"/>
      <c r="T53" s="144"/>
      <c r="U53" s="144"/>
      <c r="W53" s="141"/>
    </row>
    <row r="54" spans="6:23" x14ac:dyDescent="0.2">
      <c r="L54" s="142"/>
      <c r="M54" s="143"/>
      <c r="N54" s="144"/>
      <c r="O54" s="144"/>
      <c r="P54" s="144"/>
      <c r="Q54" s="144"/>
      <c r="R54" s="143"/>
      <c r="S54" s="142"/>
      <c r="T54" s="144"/>
      <c r="U54" s="144"/>
      <c r="W54" s="141"/>
    </row>
    <row r="55" spans="6:23" x14ac:dyDescent="0.2">
      <c r="L55" s="142"/>
      <c r="M55" s="143"/>
      <c r="N55" s="144"/>
      <c r="O55" s="144"/>
      <c r="P55" s="144"/>
      <c r="Q55" s="144"/>
      <c r="R55" s="143"/>
      <c r="S55" s="142"/>
      <c r="T55" s="144"/>
      <c r="U55" s="144"/>
      <c r="W55" s="141"/>
    </row>
    <row r="56" spans="6:23" x14ac:dyDescent="0.2">
      <c r="L56" s="142"/>
      <c r="M56" s="143"/>
      <c r="N56" s="144"/>
      <c r="O56" s="144"/>
      <c r="P56" s="144"/>
      <c r="Q56" s="144"/>
      <c r="R56" s="143"/>
      <c r="S56" s="142"/>
      <c r="T56" s="144"/>
      <c r="U56" s="144"/>
      <c r="W56" s="141"/>
    </row>
    <row r="57" spans="6:23" x14ac:dyDescent="0.2">
      <c r="L57" s="146"/>
      <c r="M57" s="146"/>
      <c r="N57" s="146"/>
      <c r="O57" s="146"/>
      <c r="P57" s="146"/>
      <c r="Q57" s="146"/>
      <c r="R57" s="146"/>
      <c r="S57" s="146"/>
      <c r="T57" s="146"/>
      <c r="U57" s="146"/>
    </row>
  </sheetData>
  <sortState xmlns:xlrd2="http://schemas.microsoft.com/office/spreadsheetml/2017/richdata2" ref="L4:U7">
    <sortCondition ref="Q4:Q7"/>
  </sortState>
  <mergeCells count="1">
    <mergeCell ref="A32:I32"/>
  </mergeCells>
  <pageMargins left="0.75" right="0.75" top="1" bottom="1" header="0.5" footer="0.5"/>
  <pageSetup scale="67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/>
  <dimension ref="A1:AH28"/>
  <sheetViews>
    <sheetView workbookViewId="0">
      <selection activeCell="N47" sqref="N47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9.42578125" style="80" bestFit="1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5.42578125" style="80" bestFit="1" customWidth="1"/>
    <col min="18" max="19" width="3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730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80" t="s">
        <v>106</v>
      </c>
      <c r="B4" s="80">
        <v>14</v>
      </c>
      <c r="C4" s="80">
        <v>12</v>
      </c>
      <c r="D4" s="80">
        <v>2</v>
      </c>
      <c r="E4" s="80">
        <v>415</v>
      </c>
      <c r="F4" s="85">
        <v>41.5</v>
      </c>
      <c r="G4" s="80">
        <v>2</v>
      </c>
      <c r="H4" s="80">
        <v>1</v>
      </c>
      <c r="I4" s="80">
        <v>127</v>
      </c>
      <c r="J4" s="80" t="s">
        <v>701</v>
      </c>
      <c r="L4" s="80" t="s">
        <v>94</v>
      </c>
      <c r="M4" s="88">
        <v>209.16666666666666</v>
      </c>
      <c r="N4" s="80">
        <v>32</v>
      </c>
      <c r="O4" s="80">
        <v>640</v>
      </c>
      <c r="P4" s="80">
        <v>37</v>
      </c>
      <c r="Q4" s="84">
        <v>17.297297297297298</v>
      </c>
      <c r="R4" s="89">
        <v>6</v>
      </c>
      <c r="S4" s="80">
        <v>51</v>
      </c>
      <c r="T4" s="83">
        <v>33.918918918918919</v>
      </c>
      <c r="U4" s="84">
        <v>3.0597609561752988</v>
      </c>
      <c r="W4" s="80" t="s">
        <v>11</v>
      </c>
      <c r="X4" s="80">
        <v>14</v>
      </c>
      <c r="Z4" s="80">
        <v>2</v>
      </c>
      <c r="AA4" s="112">
        <v>16</v>
      </c>
      <c r="AC4" s="80">
        <v>7</v>
      </c>
      <c r="AD4" s="80">
        <v>2</v>
      </c>
      <c r="AE4" s="80">
        <v>7</v>
      </c>
      <c r="AF4" s="80">
        <v>3</v>
      </c>
    </row>
    <row r="5" spans="1:34" x14ac:dyDescent="0.2">
      <c r="A5" s="80" t="s">
        <v>102</v>
      </c>
      <c r="B5" s="80">
        <v>11</v>
      </c>
      <c r="C5" s="80">
        <v>11</v>
      </c>
      <c r="D5" s="80">
        <v>1</v>
      </c>
      <c r="E5" s="80">
        <v>334</v>
      </c>
      <c r="F5" s="85">
        <v>33.4</v>
      </c>
      <c r="G5" s="80">
        <v>2</v>
      </c>
      <c r="H5" s="80">
        <v>0</v>
      </c>
      <c r="I5" s="80">
        <v>71</v>
      </c>
      <c r="J5" s="80" t="s">
        <v>574</v>
      </c>
      <c r="L5" s="80" t="s">
        <v>542</v>
      </c>
      <c r="M5" s="88">
        <v>93</v>
      </c>
      <c r="N5" s="80">
        <v>8</v>
      </c>
      <c r="O5" s="80">
        <v>384</v>
      </c>
      <c r="P5" s="80">
        <v>20</v>
      </c>
      <c r="Q5" s="84">
        <v>19.2</v>
      </c>
      <c r="R5" s="89">
        <v>6</v>
      </c>
      <c r="S5" s="80">
        <v>20</v>
      </c>
      <c r="T5" s="83">
        <v>27.9</v>
      </c>
      <c r="U5" s="84">
        <v>4.129032258064516</v>
      </c>
      <c r="W5" s="80" t="s">
        <v>94</v>
      </c>
      <c r="X5" s="80">
        <v>12</v>
      </c>
      <c r="AA5" s="112">
        <v>12</v>
      </c>
    </row>
    <row r="6" spans="1:34" x14ac:dyDescent="0.2">
      <c r="A6" s="80" t="s">
        <v>9</v>
      </c>
      <c r="B6" s="80">
        <v>18</v>
      </c>
      <c r="C6" s="80">
        <v>16</v>
      </c>
      <c r="D6" s="80">
        <v>4</v>
      </c>
      <c r="E6" s="80">
        <v>398</v>
      </c>
      <c r="F6" s="85">
        <v>33.166666666666664</v>
      </c>
      <c r="G6" s="80">
        <v>3</v>
      </c>
      <c r="H6" s="80">
        <v>0</v>
      </c>
      <c r="I6" s="80">
        <v>99</v>
      </c>
      <c r="J6" s="80" t="s">
        <v>574</v>
      </c>
      <c r="L6" s="80" t="s">
        <v>182</v>
      </c>
      <c r="M6" s="88">
        <v>144.5</v>
      </c>
      <c r="N6" s="80">
        <v>19</v>
      </c>
      <c r="O6" s="80">
        <v>558</v>
      </c>
      <c r="P6" s="80">
        <v>27</v>
      </c>
      <c r="Q6" s="84">
        <v>20.666666666666668</v>
      </c>
      <c r="R6" s="89">
        <v>7</v>
      </c>
      <c r="S6" s="80">
        <v>63</v>
      </c>
      <c r="T6" s="83">
        <v>32.111111111111114</v>
      </c>
      <c r="U6" s="84">
        <v>3.8615916955017302</v>
      </c>
      <c r="W6" s="80" t="s">
        <v>297</v>
      </c>
      <c r="X6" s="80">
        <v>7</v>
      </c>
      <c r="Y6" s="80">
        <v>2</v>
      </c>
      <c r="AA6" s="112">
        <v>9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182</v>
      </c>
      <c r="B7" s="80">
        <v>13</v>
      </c>
      <c r="C7" s="80">
        <v>10</v>
      </c>
      <c r="D7" s="80">
        <v>5</v>
      </c>
      <c r="E7" s="80">
        <v>139</v>
      </c>
      <c r="F7" s="85">
        <v>27.8</v>
      </c>
      <c r="G7" s="80">
        <v>0</v>
      </c>
      <c r="H7" s="80">
        <v>0</v>
      </c>
      <c r="I7" s="80">
        <v>32</v>
      </c>
      <c r="J7" s="80" t="s">
        <v>574</v>
      </c>
      <c r="L7" s="98" t="s">
        <v>33</v>
      </c>
      <c r="M7" s="88">
        <v>82.5</v>
      </c>
      <c r="N7" s="98">
        <v>11</v>
      </c>
      <c r="O7" s="98">
        <v>322</v>
      </c>
      <c r="P7" s="98">
        <v>15</v>
      </c>
      <c r="Q7" s="108">
        <v>21.466666666666665</v>
      </c>
      <c r="R7" s="109">
        <v>3</v>
      </c>
      <c r="S7" s="98">
        <v>70</v>
      </c>
      <c r="T7" s="110">
        <v>33</v>
      </c>
      <c r="U7" s="108">
        <v>3.9030303030303028</v>
      </c>
      <c r="W7" s="80" t="s">
        <v>106</v>
      </c>
      <c r="X7" s="80">
        <v>6</v>
      </c>
      <c r="AA7" s="112">
        <v>6</v>
      </c>
      <c r="AC7" s="92" t="s">
        <v>72</v>
      </c>
      <c r="AD7" s="80">
        <v>2431</v>
      </c>
      <c r="AE7" s="80">
        <v>205</v>
      </c>
      <c r="AF7" s="80">
        <v>2641</v>
      </c>
      <c r="AG7" s="80">
        <v>103</v>
      </c>
      <c r="AH7" s="88">
        <v>675.66666666666663</v>
      </c>
    </row>
    <row r="8" spans="1:34" x14ac:dyDescent="0.2">
      <c r="A8" s="80" t="s">
        <v>94</v>
      </c>
      <c r="B8" s="80">
        <v>17</v>
      </c>
      <c r="C8" s="80">
        <v>12</v>
      </c>
      <c r="D8" s="80">
        <v>2</v>
      </c>
      <c r="E8" s="80">
        <v>236</v>
      </c>
      <c r="F8" s="85">
        <v>23.6</v>
      </c>
      <c r="G8" s="80">
        <v>1</v>
      </c>
      <c r="H8" s="80">
        <v>0</v>
      </c>
      <c r="I8" s="80">
        <v>57</v>
      </c>
      <c r="J8" s="80" t="s">
        <v>701</v>
      </c>
      <c r="L8" s="98" t="s">
        <v>43</v>
      </c>
      <c r="M8" s="103">
        <v>91</v>
      </c>
      <c r="N8" s="98">
        <v>12</v>
      </c>
      <c r="O8" s="98">
        <v>366</v>
      </c>
      <c r="P8" s="98">
        <v>17</v>
      </c>
      <c r="Q8" s="108">
        <v>21.529411764705884</v>
      </c>
      <c r="R8" s="109">
        <v>6</v>
      </c>
      <c r="S8" s="98">
        <v>51</v>
      </c>
      <c r="T8" s="110">
        <v>32.117647058823529</v>
      </c>
      <c r="U8" s="108">
        <v>4.0219780219780219</v>
      </c>
      <c r="W8" s="80" t="s">
        <v>9</v>
      </c>
      <c r="X8" s="80">
        <v>5</v>
      </c>
      <c r="AA8" s="112">
        <v>5</v>
      </c>
      <c r="AC8" s="92" t="s">
        <v>708</v>
      </c>
      <c r="AD8" s="80">
        <v>2455</v>
      </c>
      <c r="AE8" s="80">
        <v>237</v>
      </c>
      <c r="AF8" s="80">
        <v>2692</v>
      </c>
      <c r="AG8" s="80">
        <v>120</v>
      </c>
      <c r="AH8" s="88">
        <v>669.66666666666663</v>
      </c>
    </row>
    <row r="9" spans="1:34" x14ac:dyDescent="0.2">
      <c r="A9" s="80" t="s">
        <v>11</v>
      </c>
      <c r="B9" s="80">
        <v>17</v>
      </c>
      <c r="C9" s="80">
        <v>8</v>
      </c>
      <c r="D9" s="80">
        <v>3</v>
      </c>
      <c r="E9" s="80">
        <v>97</v>
      </c>
      <c r="F9" s="85">
        <v>19.399999999999999</v>
      </c>
      <c r="G9" s="80">
        <v>0</v>
      </c>
      <c r="H9" s="80">
        <v>0</v>
      </c>
      <c r="I9" s="80">
        <v>26</v>
      </c>
      <c r="J9" s="80" t="s">
        <v>701</v>
      </c>
      <c r="L9" s="86" t="s">
        <v>488</v>
      </c>
      <c r="M9" s="88">
        <v>20.333333333333332</v>
      </c>
      <c r="N9" s="86">
        <v>1</v>
      </c>
      <c r="O9" s="86">
        <v>99</v>
      </c>
      <c r="P9" s="86">
        <v>3</v>
      </c>
      <c r="Q9" s="95">
        <v>33</v>
      </c>
      <c r="R9" s="96">
        <v>2</v>
      </c>
      <c r="S9" s="86">
        <v>71</v>
      </c>
      <c r="T9" s="97">
        <v>40.666666666666664</v>
      </c>
      <c r="U9" s="95">
        <v>4.8688524590163933</v>
      </c>
      <c r="W9" s="80" t="s">
        <v>725</v>
      </c>
      <c r="X9" s="80">
        <v>3</v>
      </c>
      <c r="AA9" s="112">
        <v>3</v>
      </c>
      <c r="AC9" s="92"/>
    </row>
    <row r="10" spans="1:34" x14ac:dyDescent="0.2">
      <c r="A10" s="80" t="s">
        <v>725</v>
      </c>
      <c r="B10" s="80">
        <v>15</v>
      </c>
      <c r="C10" s="80">
        <v>14</v>
      </c>
      <c r="D10" s="80">
        <v>1</v>
      </c>
      <c r="E10" s="80">
        <v>235</v>
      </c>
      <c r="F10" s="85">
        <v>18.076923076923077</v>
      </c>
      <c r="G10" s="80">
        <v>1</v>
      </c>
      <c r="H10" s="80">
        <v>0</v>
      </c>
      <c r="I10" s="80">
        <v>82</v>
      </c>
      <c r="J10" s="80" t="s">
        <v>574</v>
      </c>
      <c r="L10" s="80" t="s">
        <v>726</v>
      </c>
      <c r="M10" s="88">
        <v>11</v>
      </c>
      <c r="N10" s="80">
        <v>1</v>
      </c>
      <c r="O10" s="80">
        <v>50</v>
      </c>
      <c r="P10" s="80">
        <v>1</v>
      </c>
      <c r="Q10" s="84">
        <v>50</v>
      </c>
      <c r="R10" s="89">
        <v>1</v>
      </c>
      <c r="S10" s="80">
        <v>40</v>
      </c>
      <c r="T10" s="83">
        <v>66</v>
      </c>
      <c r="U10" s="84">
        <v>4.5454545454545459</v>
      </c>
      <c r="W10" s="80" t="s">
        <v>542</v>
      </c>
      <c r="X10" s="80">
        <v>3</v>
      </c>
      <c r="AA10" s="112">
        <v>3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297</v>
      </c>
      <c r="B11" s="80">
        <v>17</v>
      </c>
      <c r="C11" s="80">
        <v>16</v>
      </c>
      <c r="D11" s="80">
        <v>0</v>
      </c>
      <c r="E11" s="80">
        <v>289</v>
      </c>
      <c r="F11" s="85">
        <v>18.0625</v>
      </c>
      <c r="G11" s="80">
        <v>0</v>
      </c>
      <c r="H11" s="80">
        <v>0</v>
      </c>
      <c r="I11" s="80">
        <v>42</v>
      </c>
      <c r="J11" s="80" t="s">
        <v>574</v>
      </c>
      <c r="L11" s="80" t="s">
        <v>727</v>
      </c>
      <c r="M11" s="88">
        <v>4</v>
      </c>
      <c r="O11" s="80">
        <v>27</v>
      </c>
      <c r="Q11" s="80" t="s">
        <v>574</v>
      </c>
      <c r="R11" s="89">
        <v>0</v>
      </c>
      <c r="S11" s="80">
        <v>27</v>
      </c>
      <c r="T11" s="80" t="s">
        <v>574</v>
      </c>
      <c r="U11" s="80">
        <v>6.75</v>
      </c>
      <c r="W11" s="80" t="s">
        <v>144</v>
      </c>
      <c r="X11" s="80">
        <v>2</v>
      </c>
      <c r="Y11" s="80">
        <v>1</v>
      </c>
      <c r="AA11" s="112">
        <v>3</v>
      </c>
      <c r="AC11" s="92" t="s">
        <v>72</v>
      </c>
      <c r="AD11" s="80">
        <v>3.9087321164282192</v>
      </c>
      <c r="AF11" s="84">
        <v>25.640776699029125</v>
      </c>
      <c r="AH11" s="91">
        <v>6.5598705501618122</v>
      </c>
    </row>
    <row r="12" spans="1:34" x14ac:dyDescent="0.2">
      <c r="A12" s="80" t="s">
        <v>542</v>
      </c>
      <c r="B12" s="80">
        <v>15</v>
      </c>
      <c r="C12" s="80">
        <v>13</v>
      </c>
      <c r="D12" s="80">
        <v>2</v>
      </c>
      <c r="E12" s="80">
        <v>153</v>
      </c>
      <c r="F12" s="85">
        <v>13.909090909090908</v>
      </c>
      <c r="G12" s="80">
        <v>0</v>
      </c>
      <c r="H12" s="80">
        <v>0</v>
      </c>
      <c r="I12" s="80">
        <v>33</v>
      </c>
      <c r="J12" s="80" t="s">
        <v>574</v>
      </c>
      <c r="L12" s="80" t="s">
        <v>685</v>
      </c>
      <c r="M12" s="88">
        <v>5</v>
      </c>
      <c r="O12" s="80">
        <v>15</v>
      </c>
      <c r="Q12" s="80" t="s">
        <v>574</v>
      </c>
      <c r="R12" s="89">
        <v>0</v>
      </c>
      <c r="S12" s="80">
        <v>15</v>
      </c>
      <c r="T12" s="80" t="s">
        <v>574</v>
      </c>
      <c r="U12" s="80">
        <v>3</v>
      </c>
      <c r="W12" s="80" t="s">
        <v>102</v>
      </c>
      <c r="X12" s="80">
        <v>3</v>
      </c>
      <c r="AA12" s="112">
        <v>3</v>
      </c>
      <c r="AC12" s="92" t="s">
        <v>708</v>
      </c>
      <c r="AD12" s="80">
        <v>4.0199104031856647</v>
      </c>
      <c r="AF12" s="84">
        <v>22.433333333333334</v>
      </c>
      <c r="AH12" s="91">
        <v>5.5805555555555548</v>
      </c>
    </row>
    <row r="13" spans="1:34" x14ac:dyDescent="0.2">
      <c r="A13" s="80" t="s">
        <v>144</v>
      </c>
      <c r="B13" s="80">
        <v>14</v>
      </c>
      <c r="C13" s="80">
        <v>8</v>
      </c>
      <c r="D13" s="80">
        <v>0</v>
      </c>
      <c r="E13" s="80">
        <v>91</v>
      </c>
      <c r="F13" s="85">
        <v>11.375</v>
      </c>
      <c r="G13" s="80">
        <v>0</v>
      </c>
      <c r="H13" s="80">
        <v>0</v>
      </c>
      <c r="I13" s="80">
        <v>35</v>
      </c>
      <c r="J13" s="80" t="s">
        <v>574</v>
      </c>
      <c r="L13" s="80" t="s">
        <v>106</v>
      </c>
      <c r="M13" s="88">
        <v>1</v>
      </c>
      <c r="O13" s="80">
        <v>3</v>
      </c>
      <c r="Q13" s="80" t="s">
        <v>574</v>
      </c>
      <c r="R13" s="89">
        <v>0</v>
      </c>
      <c r="S13" s="80">
        <v>3</v>
      </c>
      <c r="T13" s="80" t="s">
        <v>574</v>
      </c>
      <c r="U13" s="80">
        <v>3</v>
      </c>
      <c r="W13" s="80" t="s">
        <v>43</v>
      </c>
      <c r="X13" s="80">
        <v>2</v>
      </c>
      <c r="AA13" s="112">
        <v>2</v>
      </c>
    </row>
    <row r="14" spans="1:34" x14ac:dyDescent="0.2">
      <c r="A14" s="86" t="s">
        <v>33</v>
      </c>
      <c r="B14" s="86">
        <v>15</v>
      </c>
      <c r="C14" s="86">
        <v>7</v>
      </c>
      <c r="D14" s="86">
        <v>3</v>
      </c>
      <c r="E14" s="86">
        <v>52</v>
      </c>
      <c r="F14" s="87">
        <v>13</v>
      </c>
      <c r="G14" s="86">
        <v>0</v>
      </c>
      <c r="H14" s="86">
        <v>0</v>
      </c>
      <c r="I14" s="86">
        <v>18</v>
      </c>
      <c r="J14" s="86" t="s">
        <v>701</v>
      </c>
      <c r="L14" s="80" t="s">
        <v>9</v>
      </c>
      <c r="M14" s="88">
        <v>18.5</v>
      </c>
      <c r="N14" s="80">
        <v>1</v>
      </c>
      <c r="O14" s="80">
        <v>112</v>
      </c>
      <c r="Q14" s="80" t="s">
        <v>574</v>
      </c>
      <c r="R14" s="89">
        <v>0</v>
      </c>
      <c r="S14" s="80">
        <v>7</v>
      </c>
      <c r="T14" s="80" t="s">
        <v>574</v>
      </c>
      <c r="U14" s="80">
        <v>6.0540540540540544</v>
      </c>
      <c r="W14" s="80" t="s">
        <v>488</v>
      </c>
      <c r="X14" s="80">
        <v>2</v>
      </c>
      <c r="AA14" s="112">
        <v>2</v>
      </c>
    </row>
    <row r="15" spans="1:34" x14ac:dyDescent="0.2">
      <c r="A15" s="98" t="s">
        <v>43</v>
      </c>
      <c r="B15" s="98">
        <v>9</v>
      </c>
      <c r="C15" s="98">
        <v>4</v>
      </c>
      <c r="D15" s="98">
        <v>3</v>
      </c>
      <c r="E15" s="98">
        <v>36</v>
      </c>
      <c r="F15" s="99">
        <v>36</v>
      </c>
      <c r="G15" s="98">
        <v>0</v>
      </c>
      <c r="H15" s="98">
        <v>0</v>
      </c>
      <c r="I15" s="98">
        <v>18</v>
      </c>
      <c r="J15" s="98" t="s">
        <v>701</v>
      </c>
      <c r="L15" s="80" t="s">
        <v>297</v>
      </c>
      <c r="M15" s="88">
        <v>14</v>
      </c>
      <c r="O15" s="80">
        <v>66</v>
      </c>
      <c r="Q15" s="80" t="s">
        <v>574</v>
      </c>
      <c r="R15" s="89">
        <v>0</v>
      </c>
      <c r="S15" s="80">
        <v>21</v>
      </c>
      <c r="T15" s="80" t="s">
        <v>574</v>
      </c>
      <c r="U15" s="80">
        <v>4.7142857142857144</v>
      </c>
      <c r="W15" s="80" t="s">
        <v>182</v>
      </c>
      <c r="X15" s="80">
        <v>2</v>
      </c>
      <c r="AA15" s="112">
        <v>2</v>
      </c>
    </row>
    <row r="16" spans="1:34" x14ac:dyDescent="0.2">
      <c r="A16" s="80" t="s">
        <v>685</v>
      </c>
      <c r="B16" s="80">
        <v>3</v>
      </c>
      <c r="C16" s="80">
        <v>2</v>
      </c>
      <c r="D16" s="80">
        <v>0</v>
      </c>
      <c r="E16" s="80">
        <v>15</v>
      </c>
      <c r="F16" s="85">
        <v>7.5</v>
      </c>
      <c r="G16" s="80">
        <v>0</v>
      </c>
      <c r="H16" s="80">
        <v>0</v>
      </c>
      <c r="I16" s="80">
        <v>15</v>
      </c>
      <c r="J16" s="80" t="s">
        <v>574</v>
      </c>
      <c r="L16" s="80" t="s">
        <v>382</v>
      </c>
      <c r="M16" s="88">
        <v>3</v>
      </c>
      <c r="O16" s="80">
        <v>24</v>
      </c>
      <c r="Q16" s="80" t="s">
        <v>574</v>
      </c>
      <c r="R16" s="89">
        <v>0</v>
      </c>
      <c r="S16" s="80">
        <v>24</v>
      </c>
      <c r="T16" s="80" t="s">
        <v>574</v>
      </c>
      <c r="U16" s="80">
        <v>8</v>
      </c>
      <c r="W16" s="80" t="s">
        <v>33</v>
      </c>
      <c r="X16" s="80">
        <v>1</v>
      </c>
      <c r="AA16" s="112">
        <v>1</v>
      </c>
    </row>
    <row r="17" spans="1:27" x14ac:dyDescent="0.2">
      <c r="A17" s="80" t="s">
        <v>101</v>
      </c>
      <c r="B17" s="80">
        <v>1</v>
      </c>
      <c r="C17" s="80">
        <v>1</v>
      </c>
      <c r="D17" s="80">
        <v>0</v>
      </c>
      <c r="E17" s="80">
        <v>12</v>
      </c>
      <c r="F17" s="85">
        <v>12</v>
      </c>
      <c r="G17" s="80">
        <v>0</v>
      </c>
      <c r="H17" s="80">
        <v>0</v>
      </c>
      <c r="I17" s="80">
        <v>12</v>
      </c>
      <c r="J17" s="80" t="s">
        <v>574</v>
      </c>
      <c r="W17" s="80" t="s">
        <v>690</v>
      </c>
      <c r="X17" s="80">
        <v>1</v>
      </c>
      <c r="AA17" s="112">
        <v>1</v>
      </c>
    </row>
    <row r="18" spans="1:27" x14ac:dyDescent="0.2">
      <c r="A18" s="80" t="s">
        <v>726</v>
      </c>
      <c r="B18" s="80">
        <v>2</v>
      </c>
      <c r="C18" s="80">
        <v>2</v>
      </c>
      <c r="D18" s="80">
        <v>1</v>
      </c>
      <c r="E18" s="80">
        <v>11</v>
      </c>
      <c r="F18" s="85">
        <v>11</v>
      </c>
      <c r="G18" s="80">
        <v>0</v>
      </c>
      <c r="H18" s="80">
        <v>0</v>
      </c>
      <c r="I18" s="80">
        <v>8</v>
      </c>
      <c r="J18" s="80" t="s">
        <v>701</v>
      </c>
      <c r="L18" s="93" t="s">
        <v>62</v>
      </c>
      <c r="W18" s="80" t="s">
        <v>727</v>
      </c>
      <c r="X18" s="80">
        <v>1</v>
      </c>
      <c r="AA18" s="112">
        <v>1</v>
      </c>
    </row>
    <row r="19" spans="1:27" x14ac:dyDescent="0.2">
      <c r="A19" s="80" t="s">
        <v>382</v>
      </c>
      <c r="B19" s="80">
        <v>1</v>
      </c>
      <c r="C19" s="80">
        <v>1</v>
      </c>
      <c r="D19" s="80">
        <v>0</v>
      </c>
      <c r="E19" s="80">
        <v>9</v>
      </c>
      <c r="F19" s="85">
        <v>9</v>
      </c>
      <c r="G19" s="80">
        <v>0</v>
      </c>
      <c r="H19" s="80">
        <v>0</v>
      </c>
      <c r="I19" s="80">
        <v>9</v>
      </c>
      <c r="J19" s="80" t="s">
        <v>574</v>
      </c>
    </row>
    <row r="20" spans="1:27" x14ac:dyDescent="0.2">
      <c r="A20" s="80" t="s">
        <v>488</v>
      </c>
      <c r="B20" s="80">
        <v>4</v>
      </c>
      <c r="C20" s="80">
        <v>1</v>
      </c>
      <c r="D20" s="80">
        <v>0</v>
      </c>
      <c r="E20" s="80">
        <v>8</v>
      </c>
      <c r="F20" s="85">
        <v>8</v>
      </c>
      <c r="G20" s="80">
        <v>0</v>
      </c>
      <c r="H20" s="80">
        <v>0</v>
      </c>
      <c r="I20" s="80">
        <v>8</v>
      </c>
      <c r="J20" s="80" t="s">
        <v>574</v>
      </c>
    </row>
    <row r="21" spans="1:27" x14ac:dyDescent="0.2">
      <c r="A21" s="98" t="s">
        <v>346</v>
      </c>
      <c r="B21" s="98">
        <v>1</v>
      </c>
      <c r="C21" s="98">
        <v>1</v>
      </c>
      <c r="D21" s="98">
        <v>0</v>
      </c>
      <c r="E21" s="98">
        <v>6</v>
      </c>
      <c r="F21" s="99">
        <v>6</v>
      </c>
      <c r="G21" s="98">
        <v>0</v>
      </c>
      <c r="H21" s="98">
        <v>0</v>
      </c>
      <c r="I21" s="98">
        <v>6</v>
      </c>
      <c r="J21" s="98" t="s">
        <v>574</v>
      </c>
    </row>
    <row r="22" spans="1:27" x14ac:dyDescent="0.2">
      <c r="A22" s="98" t="s">
        <v>690</v>
      </c>
      <c r="B22" s="98">
        <v>7</v>
      </c>
      <c r="C22" s="98">
        <v>1</v>
      </c>
      <c r="D22" s="98">
        <v>1</v>
      </c>
      <c r="E22" s="98">
        <v>0</v>
      </c>
      <c r="F22" s="99" t="s">
        <v>702</v>
      </c>
      <c r="G22" s="98">
        <v>0</v>
      </c>
      <c r="H22" s="98">
        <v>0</v>
      </c>
      <c r="I22" s="98">
        <v>0</v>
      </c>
      <c r="J22" s="98" t="s">
        <v>701</v>
      </c>
    </row>
    <row r="23" spans="1:27" x14ac:dyDescent="0.2">
      <c r="A23" s="80" t="s">
        <v>14</v>
      </c>
      <c r="B23" s="80">
        <v>1</v>
      </c>
      <c r="C23" s="80">
        <v>0</v>
      </c>
      <c r="D23" s="80">
        <v>0</v>
      </c>
      <c r="F23" s="85" t="s">
        <v>702</v>
      </c>
      <c r="G23" s="80">
        <v>0</v>
      </c>
      <c r="H23" s="80">
        <v>0</v>
      </c>
      <c r="I23" s="80">
        <v>0</v>
      </c>
      <c r="J23" s="80" t="s">
        <v>574</v>
      </c>
    </row>
    <row r="24" spans="1:27" x14ac:dyDescent="0.2">
      <c r="A24" s="98" t="s">
        <v>727</v>
      </c>
      <c r="B24" s="98">
        <v>1</v>
      </c>
      <c r="C24" s="98">
        <v>0</v>
      </c>
      <c r="D24" s="98">
        <v>0</v>
      </c>
      <c r="E24" s="98"/>
      <c r="F24" s="99" t="s">
        <v>702</v>
      </c>
      <c r="G24" s="98">
        <v>0</v>
      </c>
      <c r="H24" s="98">
        <v>0</v>
      </c>
      <c r="I24" s="98">
        <v>0</v>
      </c>
      <c r="J24" s="98" t="s">
        <v>574</v>
      </c>
    </row>
    <row r="25" spans="1:27" x14ac:dyDescent="0.2">
      <c r="A25" s="98" t="s">
        <v>728</v>
      </c>
      <c r="B25" s="98">
        <v>1</v>
      </c>
      <c r="C25" s="98">
        <v>0</v>
      </c>
      <c r="D25" s="98">
        <v>0</v>
      </c>
      <c r="E25" s="98"/>
      <c r="F25" s="99" t="s">
        <v>702</v>
      </c>
      <c r="G25" s="98">
        <v>0</v>
      </c>
      <c r="H25" s="98">
        <v>0</v>
      </c>
      <c r="I25" s="98">
        <v>0</v>
      </c>
      <c r="J25" s="98" t="s">
        <v>574</v>
      </c>
    </row>
    <row r="26" spans="1:27" x14ac:dyDescent="0.2">
      <c r="A26" s="98" t="s">
        <v>729</v>
      </c>
      <c r="B26" s="98">
        <v>1</v>
      </c>
      <c r="C26" s="98">
        <v>0</v>
      </c>
      <c r="D26" s="98">
        <v>0</v>
      </c>
      <c r="E26" s="98"/>
      <c r="F26" s="99" t="s">
        <v>702</v>
      </c>
      <c r="G26" s="98">
        <v>0</v>
      </c>
      <c r="H26" s="98">
        <v>0</v>
      </c>
      <c r="I26" s="98">
        <v>0</v>
      </c>
      <c r="J26" s="98" t="s">
        <v>574</v>
      </c>
    </row>
    <row r="27" spans="1:27" x14ac:dyDescent="0.2">
      <c r="F27" s="85"/>
    </row>
    <row r="28" spans="1:27" x14ac:dyDescent="0.2">
      <c r="A28" s="148" t="s">
        <v>620</v>
      </c>
      <c r="B28" s="148"/>
      <c r="C28" s="148"/>
      <c r="D28" s="148"/>
      <c r="E28" s="148"/>
      <c r="F28" s="148"/>
      <c r="G28" s="148"/>
      <c r="H28" s="148"/>
      <c r="I28" s="148"/>
    </row>
  </sheetData>
  <mergeCells count="1">
    <mergeCell ref="A28:I28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5"/>
  <dimension ref="A1:AH37"/>
  <sheetViews>
    <sheetView workbookViewId="0"/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8" width="4" style="80" bestFit="1" customWidth="1"/>
    <col min="9" max="9" width="3" style="80" bestFit="1" customWidth="1"/>
    <col min="10" max="10" width="1.85546875" style="80" bestFit="1" customWidth="1"/>
    <col min="11" max="11" width="4.28515625" style="80" customWidth="1"/>
    <col min="12" max="12" width="13.8554687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42578125" style="80" bestFit="1" customWidth="1"/>
    <col min="18" max="18" width="3" style="80" customWidth="1"/>
    <col min="19" max="19" width="3.7109375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731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98" t="s">
        <v>381</v>
      </c>
      <c r="B4" s="98">
        <v>11</v>
      </c>
      <c r="C4" s="98">
        <v>10</v>
      </c>
      <c r="D4" s="98">
        <v>0</v>
      </c>
      <c r="E4" s="98">
        <v>214</v>
      </c>
      <c r="F4" s="99">
        <v>21.4</v>
      </c>
      <c r="G4" s="98">
        <v>0</v>
      </c>
      <c r="H4" s="98">
        <v>0</v>
      </c>
      <c r="I4" s="113">
        <v>47</v>
      </c>
      <c r="J4" s="113" t="s">
        <v>574</v>
      </c>
      <c r="L4" s="98" t="s">
        <v>488</v>
      </c>
      <c r="M4" s="107">
        <v>52.5</v>
      </c>
      <c r="N4" s="98">
        <v>7</v>
      </c>
      <c r="O4" s="98">
        <v>229</v>
      </c>
      <c r="P4" s="98">
        <v>13</v>
      </c>
      <c r="Q4" s="108">
        <v>17.615384615384617</v>
      </c>
      <c r="R4" s="109">
        <v>4</v>
      </c>
      <c r="S4" s="98">
        <v>36</v>
      </c>
      <c r="T4" s="110">
        <v>24.23076923076923</v>
      </c>
      <c r="U4" s="108">
        <v>4.3619047619047615</v>
      </c>
      <c r="W4" s="80" t="s">
        <v>544</v>
      </c>
      <c r="X4" s="80">
        <v>5</v>
      </c>
      <c r="AA4" s="112">
        <v>5</v>
      </c>
      <c r="AC4" s="80">
        <v>4</v>
      </c>
      <c r="AD4" s="80">
        <v>1</v>
      </c>
      <c r="AE4" s="80">
        <v>12</v>
      </c>
      <c r="AF4" s="80">
        <v>2</v>
      </c>
    </row>
    <row r="5" spans="1:34" x14ac:dyDescent="0.2">
      <c r="A5" s="98" t="s">
        <v>715</v>
      </c>
      <c r="B5" s="98">
        <v>9</v>
      </c>
      <c r="C5" s="98">
        <v>8</v>
      </c>
      <c r="D5" s="98">
        <v>1</v>
      </c>
      <c r="E5" s="98">
        <v>111</v>
      </c>
      <c r="F5" s="99">
        <v>15.857142857142858</v>
      </c>
      <c r="G5" s="98">
        <v>0</v>
      </c>
      <c r="H5" s="98">
        <v>0</v>
      </c>
      <c r="I5" s="98">
        <v>31</v>
      </c>
      <c r="J5" s="98" t="s">
        <v>574</v>
      </c>
      <c r="L5" s="98" t="s">
        <v>382</v>
      </c>
      <c r="M5" s="107">
        <v>59.333333333333336</v>
      </c>
      <c r="N5" s="98">
        <v>5</v>
      </c>
      <c r="O5" s="98">
        <v>253</v>
      </c>
      <c r="P5" s="98">
        <v>13</v>
      </c>
      <c r="Q5" s="108">
        <v>19.46153846153846</v>
      </c>
      <c r="R5" s="109">
        <v>7</v>
      </c>
      <c r="S5" s="98">
        <v>22</v>
      </c>
      <c r="T5" s="110">
        <v>27.384615384615383</v>
      </c>
      <c r="U5" s="108">
        <v>4.2640449438202248</v>
      </c>
      <c r="W5" s="80" t="s">
        <v>689</v>
      </c>
      <c r="X5" s="80">
        <v>4</v>
      </c>
      <c r="AA5" s="112">
        <v>4</v>
      </c>
    </row>
    <row r="6" spans="1:34" x14ac:dyDescent="0.2">
      <c r="A6" s="98" t="s">
        <v>346</v>
      </c>
      <c r="B6" s="98">
        <v>6</v>
      </c>
      <c r="C6" s="98">
        <v>6</v>
      </c>
      <c r="D6" s="98">
        <v>0</v>
      </c>
      <c r="E6" s="98">
        <v>89</v>
      </c>
      <c r="F6" s="99">
        <v>14.833333333333334</v>
      </c>
      <c r="G6" s="98">
        <v>0</v>
      </c>
      <c r="H6" s="98">
        <v>0</v>
      </c>
      <c r="I6" s="98">
        <v>29</v>
      </c>
      <c r="J6" s="98" t="s">
        <v>574</v>
      </c>
      <c r="L6" s="86" t="s">
        <v>735</v>
      </c>
      <c r="M6" s="94">
        <v>23.5</v>
      </c>
      <c r="N6" s="86">
        <v>3</v>
      </c>
      <c r="O6" s="86">
        <v>107</v>
      </c>
      <c r="P6" s="86">
        <v>8</v>
      </c>
      <c r="Q6" s="95">
        <v>13.375</v>
      </c>
      <c r="R6" s="96">
        <v>4</v>
      </c>
      <c r="S6" s="86">
        <v>52</v>
      </c>
      <c r="T6" s="97">
        <v>17.625</v>
      </c>
      <c r="U6" s="95">
        <v>4.5531914893617023</v>
      </c>
      <c r="W6" s="80" t="s">
        <v>735</v>
      </c>
      <c r="X6" s="80">
        <v>2</v>
      </c>
      <c r="AA6" s="112">
        <v>2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98" t="s">
        <v>689</v>
      </c>
      <c r="B7" s="98">
        <v>12</v>
      </c>
      <c r="C7" s="98">
        <v>11</v>
      </c>
      <c r="D7" s="98">
        <v>0</v>
      </c>
      <c r="E7" s="98">
        <v>118</v>
      </c>
      <c r="F7" s="99">
        <v>10.727272727272727</v>
      </c>
      <c r="G7" s="98">
        <v>0</v>
      </c>
      <c r="H7" s="98">
        <v>0</v>
      </c>
      <c r="I7" s="98">
        <v>28</v>
      </c>
      <c r="J7" s="98" t="s">
        <v>574</v>
      </c>
      <c r="L7" s="98" t="s">
        <v>726</v>
      </c>
      <c r="M7" s="107">
        <v>45.166666666666664</v>
      </c>
      <c r="N7" s="98">
        <v>6</v>
      </c>
      <c r="O7" s="98">
        <v>187</v>
      </c>
      <c r="P7" s="98">
        <v>8</v>
      </c>
      <c r="Q7" s="108">
        <v>23.375</v>
      </c>
      <c r="R7" s="109">
        <v>3</v>
      </c>
      <c r="S7" s="98">
        <v>40</v>
      </c>
      <c r="T7" s="110">
        <v>33.875</v>
      </c>
      <c r="U7" s="108">
        <v>4.1402214022140225</v>
      </c>
      <c r="W7" s="80" t="s">
        <v>688</v>
      </c>
      <c r="X7" s="80">
        <v>2</v>
      </c>
      <c r="AA7" s="112">
        <v>2</v>
      </c>
      <c r="AC7" s="92" t="s">
        <v>72</v>
      </c>
      <c r="AD7" s="80">
        <v>1225</v>
      </c>
      <c r="AE7" s="80">
        <v>196</v>
      </c>
      <c r="AF7" s="80">
        <v>1421</v>
      </c>
      <c r="AG7" s="80">
        <v>118</v>
      </c>
      <c r="AH7" s="88">
        <v>508.33333333333337</v>
      </c>
    </row>
    <row r="8" spans="1:34" x14ac:dyDescent="0.2">
      <c r="A8" s="98" t="s">
        <v>687</v>
      </c>
      <c r="B8" s="98">
        <v>10</v>
      </c>
      <c r="C8" s="98">
        <v>10</v>
      </c>
      <c r="D8" s="98">
        <v>0</v>
      </c>
      <c r="E8" s="98">
        <v>95</v>
      </c>
      <c r="F8" s="99">
        <v>9.5</v>
      </c>
      <c r="G8" s="98">
        <v>0</v>
      </c>
      <c r="H8" s="98">
        <v>0</v>
      </c>
      <c r="I8" s="98">
        <v>31</v>
      </c>
      <c r="J8" s="98" t="s">
        <v>574</v>
      </c>
      <c r="L8" s="98" t="s">
        <v>544</v>
      </c>
      <c r="M8" s="107">
        <v>99</v>
      </c>
      <c r="N8" s="98">
        <v>15</v>
      </c>
      <c r="O8" s="98">
        <v>417</v>
      </c>
      <c r="P8" s="98">
        <v>6</v>
      </c>
      <c r="Q8" s="108">
        <v>69.5</v>
      </c>
      <c r="R8" s="109">
        <v>2</v>
      </c>
      <c r="S8" s="98">
        <v>20</v>
      </c>
      <c r="T8" s="110">
        <v>99</v>
      </c>
      <c r="U8" s="108">
        <v>4.2121212121212119</v>
      </c>
      <c r="W8" s="80" t="s">
        <v>381</v>
      </c>
      <c r="X8" s="80">
        <v>2</v>
      </c>
      <c r="AA8" s="112">
        <v>2</v>
      </c>
      <c r="AC8" s="92" t="s">
        <v>708</v>
      </c>
      <c r="AD8" s="80">
        <v>1632</v>
      </c>
      <c r="AE8" s="80">
        <v>277</v>
      </c>
      <c r="AF8" s="80">
        <v>1909</v>
      </c>
      <c r="AG8" s="80">
        <v>63</v>
      </c>
      <c r="AH8" s="88">
        <v>394.5</v>
      </c>
    </row>
    <row r="9" spans="1:34" x14ac:dyDescent="0.2">
      <c r="A9" s="98" t="s">
        <v>382</v>
      </c>
      <c r="B9" s="98">
        <v>9</v>
      </c>
      <c r="C9" s="98">
        <v>8</v>
      </c>
      <c r="D9" s="98">
        <v>2</v>
      </c>
      <c r="E9" s="98">
        <v>52</v>
      </c>
      <c r="F9" s="99">
        <v>8.6666666666666661</v>
      </c>
      <c r="G9" s="98">
        <v>0</v>
      </c>
      <c r="H9" s="98">
        <v>0</v>
      </c>
      <c r="I9" s="98">
        <v>16</v>
      </c>
      <c r="J9" s="98" t="s">
        <v>574</v>
      </c>
      <c r="L9" s="98" t="s">
        <v>740</v>
      </c>
      <c r="M9" s="107">
        <v>25</v>
      </c>
      <c r="N9" s="98">
        <v>3</v>
      </c>
      <c r="O9" s="98">
        <v>88</v>
      </c>
      <c r="P9" s="98">
        <v>4</v>
      </c>
      <c r="Q9" s="108">
        <v>22</v>
      </c>
      <c r="R9" s="109">
        <v>3</v>
      </c>
      <c r="S9" s="98">
        <v>36</v>
      </c>
      <c r="T9" s="110">
        <v>37.5</v>
      </c>
      <c r="U9" s="108">
        <v>3.52</v>
      </c>
      <c r="W9" s="80" t="s">
        <v>726</v>
      </c>
      <c r="X9" s="80">
        <v>2</v>
      </c>
      <c r="AA9" s="112">
        <v>2</v>
      </c>
      <c r="AC9" s="92"/>
    </row>
    <row r="10" spans="1:34" x14ac:dyDescent="0.2">
      <c r="A10" s="98" t="s">
        <v>544</v>
      </c>
      <c r="B10" s="98">
        <v>14</v>
      </c>
      <c r="C10" s="98">
        <v>13</v>
      </c>
      <c r="D10" s="98">
        <v>2</v>
      </c>
      <c r="E10" s="98">
        <v>91</v>
      </c>
      <c r="F10" s="99">
        <v>8.2727272727272734</v>
      </c>
      <c r="G10" s="98">
        <v>0</v>
      </c>
      <c r="H10" s="98">
        <v>0</v>
      </c>
      <c r="I10" s="98">
        <v>28</v>
      </c>
      <c r="J10" s="98" t="s">
        <v>574</v>
      </c>
      <c r="L10" s="98" t="s">
        <v>734</v>
      </c>
      <c r="M10" s="107">
        <v>9</v>
      </c>
      <c r="N10" s="98">
        <v>3</v>
      </c>
      <c r="O10" s="98">
        <v>16</v>
      </c>
      <c r="P10" s="98">
        <v>2</v>
      </c>
      <c r="Q10" s="108">
        <v>8</v>
      </c>
      <c r="R10" s="109">
        <v>2</v>
      </c>
      <c r="S10" s="98">
        <v>16</v>
      </c>
      <c r="T10" s="110">
        <v>27</v>
      </c>
      <c r="U10" s="108">
        <v>1.7777777777777777</v>
      </c>
      <c r="W10" s="80" t="s">
        <v>382</v>
      </c>
      <c r="X10" s="80">
        <v>1</v>
      </c>
      <c r="AA10" s="112">
        <v>1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98" t="s">
        <v>14</v>
      </c>
      <c r="B11" s="98">
        <v>10</v>
      </c>
      <c r="C11" s="98">
        <v>9</v>
      </c>
      <c r="D11" s="98">
        <v>0</v>
      </c>
      <c r="E11" s="98">
        <v>69</v>
      </c>
      <c r="F11" s="99">
        <v>7.666666666666667</v>
      </c>
      <c r="G11" s="98">
        <v>0</v>
      </c>
      <c r="H11" s="98">
        <v>0</v>
      </c>
      <c r="I11" s="98">
        <v>34</v>
      </c>
      <c r="J11" s="98" t="s">
        <v>574</v>
      </c>
      <c r="L11" s="98" t="s">
        <v>716</v>
      </c>
      <c r="M11" s="107">
        <v>27</v>
      </c>
      <c r="N11" s="98">
        <v>5</v>
      </c>
      <c r="O11" s="98">
        <v>94</v>
      </c>
      <c r="P11" s="98">
        <v>2</v>
      </c>
      <c r="Q11" s="108">
        <v>47</v>
      </c>
      <c r="R11" s="109">
        <v>2</v>
      </c>
      <c r="S11" s="98">
        <v>32</v>
      </c>
      <c r="T11" s="110">
        <v>81</v>
      </c>
      <c r="U11" s="108">
        <v>3.4814814814814814</v>
      </c>
      <c r="W11" s="80" t="s">
        <v>346</v>
      </c>
      <c r="X11" s="80">
        <v>1</v>
      </c>
      <c r="AA11" s="112">
        <v>1</v>
      </c>
      <c r="AC11" s="92" t="s">
        <v>72</v>
      </c>
      <c r="AD11" s="84">
        <v>2.7954098360655735</v>
      </c>
      <c r="AF11" s="84">
        <v>12.042372881355933</v>
      </c>
      <c r="AH11" s="91">
        <v>4.3079096045197742</v>
      </c>
    </row>
    <row r="12" spans="1:34" x14ac:dyDescent="0.2">
      <c r="A12" s="101" t="s">
        <v>488</v>
      </c>
      <c r="B12" s="101">
        <v>7</v>
      </c>
      <c r="C12" s="101">
        <v>7</v>
      </c>
      <c r="D12" s="101">
        <v>1</v>
      </c>
      <c r="E12" s="101">
        <v>45</v>
      </c>
      <c r="F12" s="102">
        <v>7.5</v>
      </c>
      <c r="G12" s="101">
        <v>0</v>
      </c>
      <c r="H12" s="101">
        <v>0</v>
      </c>
      <c r="I12" s="101">
        <v>18</v>
      </c>
      <c r="J12" s="101" t="s">
        <v>574</v>
      </c>
      <c r="L12" s="98" t="s">
        <v>728</v>
      </c>
      <c r="M12" s="107">
        <v>4</v>
      </c>
      <c r="N12" s="98"/>
      <c r="O12" s="98">
        <v>12</v>
      </c>
      <c r="P12" s="98">
        <v>2</v>
      </c>
      <c r="Q12" s="108">
        <v>6</v>
      </c>
      <c r="R12" s="109">
        <v>2</v>
      </c>
      <c r="S12" s="98">
        <v>12</v>
      </c>
      <c r="T12" s="110">
        <v>12</v>
      </c>
      <c r="U12" s="108">
        <v>3</v>
      </c>
      <c r="W12" s="80" t="s">
        <v>91</v>
      </c>
      <c r="X12" s="80">
        <v>1</v>
      </c>
      <c r="AA12" s="112">
        <v>1</v>
      </c>
      <c r="AC12" s="92" t="s">
        <v>708</v>
      </c>
      <c r="AD12" s="80">
        <v>4.839036755386565</v>
      </c>
      <c r="AF12" s="84">
        <v>30.301587301587301</v>
      </c>
      <c r="AH12" s="91">
        <v>6.2619047619047619</v>
      </c>
    </row>
    <row r="13" spans="1:34" x14ac:dyDescent="0.2">
      <c r="A13" s="80" t="s">
        <v>726</v>
      </c>
      <c r="B13" s="80">
        <v>6</v>
      </c>
      <c r="C13" s="80">
        <v>5</v>
      </c>
      <c r="D13" s="80">
        <v>1</v>
      </c>
      <c r="E13" s="80">
        <v>118</v>
      </c>
      <c r="F13" s="85">
        <v>29.5</v>
      </c>
      <c r="G13" s="80">
        <v>0</v>
      </c>
      <c r="H13" s="80">
        <v>0</v>
      </c>
      <c r="I13" s="80">
        <v>48</v>
      </c>
      <c r="J13" s="80" t="s">
        <v>574</v>
      </c>
      <c r="L13" s="98" t="s">
        <v>346</v>
      </c>
      <c r="M13" s="107">
        <v>3</v>
      </c>
      <c r="N13" s="98"/>
      <c r="O13" s="98">
        <v>21</v>
      </c>
      <c r="P13" s="98">
        <v>1</v>
      </c>
      <c r="Q13" s="108">
        <v>21</v>
      </c>
      <c r="R13" s="109">
        <v>1</v>
      </c>
      <c r="S13" s="98">
        <v>13</v>
      </c>
      <c r="T13" s="98">
        <v>18</v>
      </c>
      <c r="U13" s="98">
        <v>7</v>
      </c>
      <c r="W13" s="80" t="s">
        <v>715</v>
      </c>
      <c r="X13" s="80">
        <v>1</v>
      </c>
      <c r="AA13" s="112">
        <v>1</v>
      </c>
    </row>
    <row r="14" spans="1:34" x14ac:dyDescent="0.2">
      <c r="A14" s="80" t="s">
        <v>558</v>
      </c>
      <c r="B14" s="80">
        <v>5</v>
      </c>
      <c r="C14" s="80">
        <v>5</v>
      </c>
      <c r="D14" s="80">
        <v>1</v>
      </c>
      <c r="E14" s="80">
        <v>54</v>
      </c>
      <c r="F14" s="85">
        <v>13.5</v>
      </c>
      <c r="G14" s="80">
        <v>0</v>
      </c>
      <c r="H14" s="80">
        <v>0</v>
      </c>
      <c r="I14" s="80">
        <v>21</v>
      </c>
      <c r="J14" s="80" t="s">
        <v>574</v>
      </c>
      <c r="L14" s="98" t="s">
        <v>381</v>
      </c>
      <c r="M14" s="107">
        <v>8.3333333333333339</v>
      </c>
      <c r="N14" s="98"/>
      <c r="O14" s="98">
        <v>43</v>
      </c>
      <c r="P14" s="98">
        <v>1</v>
      </c>
      <c r="Q14" s="108">
        <v>43</v>
      </c>
      <c r="R14" s="109">
        <v>1</v>
      </c>
      <c r="S14" s="98">
        <v>15</v>
      </c>
      <c r="T14" s="98">
        <v>50</v>
      </c>
      <c r="U14" s="98">
        <v>5.16</v>
      </c>
      <c r="W14" s="80" t="s">
        <v>728</v>
      </c>
      <c r="X14" s="80">
        <v>1</v>
      </c>
      <c r="AA14" s="112">
        <v>1</v>
      </c>
    </row>
    <row r="15" spans="1:34" x14ac:dyDescent="0.2">
      <c r="A15" s="80" t="s">
        <v>732</v>
      </c>
      <c r="B15" s="80">
        <v>4</v>
      </c>
      <c r="C15" s="80">
        <v>4</v>
      </c>
      <c r="D15" s="80">
        <v>0</v>
      </c>
      <c r="E15" s="80">
        <v>39</v>
      </c>
      <c r="F15" s="85">
        <v>9.75</v>
      </c>
      <c r="G15" s="80">
        <v>0</v>
      </c>
      <c r="H15" s="80">
        <v>0</v>
      </c>
      <c r="I15" s="80">
        <v>29</v>
      </c>
      <c r="J15" s="80" t="s">
        <v>574</v>
      </c>
      <c r="L15" s="80" t="s">
        <v>688</v>
      </c>
      <c r="M15" s="88">
        <v>16.666666666666668</v>
      </c>
      <c r="N15" s="80">
        <v>1</v>
      </c>
      <c r="O15" s="80">
        <v>86</v>
      </c>
      <c r="P15" s="80">
        <v>1</v>
      </c>
      <c r="Q15" s="84">
        <v>86</v>
      </c>
      <c r="R15" s="109">
        <v>1</v>
      </c>
      <c r="S15" s="80">
        <v>57</v>
      </c>
      <c r="T15" s="80">
        <v>100</v>
      </c>
      <c r="U15" s="80">
        <v>5.16</v>
      </c>
      <c r="W15" s="80" t="s">
        <v>14</v>
      </c>
      <c r="X15" s="80">
        <v>1</v>
      </c>
      <c r="AA15" s="112">
        <v>1</v>
      </c>
    </row>
    <row r="16" spans="1:34" x14ac:dyDescent="0.2">
      <c r="A16" s="80" t="s">
        <v>729</v>
      </c>
      <c r="B16" s="80">
        <v>2</v>
      </c>
      <c r="C16" s="80">
        <v>2</v>
      </c>
      <c r="D16" s="80">
        <v>0</v>
      </c>
      <c r="E16" s="80">
        <v>36</v>
      </c>
      <c r="F16" s="85">
        <v>18</v>
      </c>
      <c r="G16" s="80">
        <v>0</v>
      </c>
      <c r="H16" s="80">
        <v>0</v>
      </c>
      <c r="I16" s="80">
        <v>21</v>
      </c>
      <c r="J16" s="80" t="s">
        <v>701</v>
      </c>
      <c r="L16" s="80" t="s">
        <v>737</v>
      </c>
      <c r="M16" s="88">
        <v>8</v>
      </c>
      <c r="O16" s="80">
        <v>39</v>
      </c>
      <c r="P16" s="80">
        <v>1</v>
      </c>
      <c r="Q16" s="84">
        <v>39</v>
      </c>
      <c r="R16" s="109">
        <v>1</v>
      </c>
      <c r="S16" s="80">
        <v>39</v>
      </c>
      <c r="T16" s="80">
        <v>48</v>
      </c>
      <c r="U16" s="80">
        <v>4.875</v>
      </c>
      <c r="W16" s="80" t="s">
        <v>739</v>
      </c>
      <c r="X16" s="80">
        <v>1</v>
      </c>
      <c r="AA16" s="112">
        <v>1</v>
      </c>
    </row>
    <row r="17" spans="1:27" x14ac:dyDescent="0.2">
      <c r="A17" s="80" t="s">
        <v>91</v>
      </c>
      <c r="B17" s="80">
        <v>6</v>
      </c>
      <c r="C17" s="80">
        <v>5</v>
      </c>
      <c r="D17" s="80">
        <v>1</v>
      </c>
      <c r="E17" s="80">
        <v>29</v>
      </c>
      <c r="F17" s="85">
        <v>7.25</v>
      </c>
      <c r="G17" s="80">
        <v>0</v>
      </c>
      <c r="H17" s="80">
        <v>0</v>
      </c>
      <c r="I17" s="80">
        <v>17</v>
      </c>
      <c r="J17" s="80" t="s">
        <v>574</v>
      </c>
      <c r="L17" s="80" t="s">
        <v>687</v>
      </c>
      <c r="M17" s="88">
        <v>17</v>
      </c>
      <c r="O17" s="80">
        <v>138</v>
      </c>
      <c r="P17" s="80">
        <v>1</v>
      </c>
      <c r="Q17" s="84">
        <v>138</v>
      </c>
      <c r="R17" s="109">
        <v>1</v>
      </c>
      <c r="S17" s="80">
        <v>67</v>
      </c>
      <c r="T17" s="80">
        <v>102</v>
      </c>
      <c r="U17" s="80">
        <v>8.117647058823529</v>
      </c>
      <c r="W17" s="80" t="s">
        <v>733</v>
      </c>
      <c r="X17" s="80">
        <v>1</v>
      </c>
      <c r="AA17" s="112">
        <v>1</v>
      </c>
    </row>
    <row r="18" spans="1:27" x14ac:dyDescent="0.2">
      <c r="A18" s="80" t="s">
        <v>716</v>
      </c>
      <c r="B18" s="80">
        <v>5</v>
      </c>
      <c r="C18" s="80">
        <v>4</v>
      </c>
      <c r="D18" s="80">
        <v>0</v>
      </c>
      <c r="E18" s="80">
        <v>28</v>
      </c>
      <c r="F18" s="85">
        <v>7</v>
      </c>
      <c r="G18" s="80">
        <v>0</v>
      </c>
      <c r="H18" s="80">
        <v>0</v>
      </c>
      <c r="I18" s="80">
        <v>18</v>
      </c>
      <c r="J18" s="98" t="s">
        <v>574</v>
      </c>
      <c r="L18" s="80" t="s">
        <v>729</v>
      </c>
      <c r="M18" s="88">
        <v>15</v>
      </c>
      <c r="O18" s="80">
        <v>62</v>
      </c>
      <c r="Q18" s="80" t="s">
        <v>574</v>
      </c>
      <c r="R18" s="109">
        <v>0</v>
      </c>
      <c r="S18" s="80">
        <v>25</v>
      </c>
      <c r="T18" s="80" t="s">
        <v>574</v>
      </c>
      <c r="U18" s="80">
        <v>4.1333333333333337</v>
      </c>
      <c r="W18" s="80" t="s">
        <v>687</v>
      </c>
      <c r="X18" s="80">
        <v>1</v>
      </c>
      <c r="AA18" s="112">
        <v>1</v>
      </c>
    </row>
    <row r="19" spans="1:27" x14ac:dyDescent="0.2">
      <c r="A19" s="98" t="s">
        <v>733</v>
      </c>
      <c r="B19" s="98">
        <v>2</v>
      </c>
      <c r="C19" s="98">
        <v>2</v>
      </c>
      <c r="D19" s="98">
        <v>0</v>
      </c>
      <c r="E19" s="98">
        <v>26</v>
      </c>
      <c r="F19" s="99">
        <v>13</v>
      </c>
      <c r="G19" s="98">
        <v>0</v>
      </c>
      <c r="H19" s="98">
        <v>0</v>
      </c>
      <c r="I19" s="98">
        <v>26</v>
      </c>
      <c r="J19" s="98" t="s">
        <v>574</v>
      </c>
      <c r="L19" s="80" t="s">
        <v>739</v>
      </c>
      <c r="M19" s="88">
        <v>10</v>
      </c>
      <c r="O19" s="80">
        <v>91</v>
      </c>
      <c r="Q19" s="80" t="s">
        <v>574</v>
      </c>
      <c r="R19" s="109">
        <v>0</v>
      </c>
      <c r="S19" s="80">
        <v>30</v>
      </c>
      <c r="T19" s="80" t="s">
        <v>574</v>
      </c>
      <c r="U19" s="80">
        <v>9.1</v>
      </c>
      <c r="W19" s="80" t="s">
        <v>488</v>
      </c>
      <c r="X19" s="80">
        <v>1</v>
      </c>
      <c r="AA19" s="112">
        <v>1</v>
      </c>
    </row>
    <row r="20" spans="1:27" x14ac:dyDescent="0.2">
      <c r="A20" s="80" t="s">
        <v>734</v>
      </c>
      <c r="B20" s="80">
        <v>1</v>
      </c>
      <c r="C20" s="80">
        <v>1</v>
      </c>
      <c r="D20" s="80">
        <v>0</v>
      </c>
      <c r="E20" s="80">
        <v>22</v>
      </c>
      <c r="F20" s="85">
        <v>22</v>
      </c>
      <c r="G20" s="80">
        <v>0</v>
      </c>
      <c r="H20" s="80">
        <v>0</v>
      </c>
      <c r="I20" s="80">
        <v>22</v>
      </c>
      <c r="J20" s="80" t="s">
        <v>574</v>
      </c>
      <c r="L20" s="80" t="s">
        <v>715</v>
      </c>
      <c r="M20" s="88">
        <v>3</v>
      </c>
      <c r="O20" s="80">
        <v>11</v>
      </c>
      <c r="Q20" s="80" t="s">
        <v>574</v>
      </c>
      <c r="R20" s="109">
        <v>0</v>
      </c>
      <c r="S20" s="80">
        <v>11</v>
      </c>
      <c r="T20" s="80" t="s">
        <v>574</v>
      </c>
      <c r="U20" s="80">
        <v>3.6666666666666665</v>
      </c>
    </row>
    <row r="21" spans="1:27" x14ac:dyDescent="0.2">
      <c r="A21" s="80" t="s">
        <v>735</v>
      </c>
      <c r="B21" s="80">
        <v>9</v>
      </c>
      <c r="C21" s="80">
        <v>8</v>
      </c>
      <c r="D21" s="80">
        <v>4</v>
      </c>
      <c r="E21" s="80">
        <v>18</v>
      </c>
      <c r="F21" s="85">
        <v>4.5</v>
      </c>
      <c r="G21" s="80">
        <v>0</v>
      </c>
      <c r="H21" s="80">
        <v>0</v>
      </c>
      <c r="I21" s="80">
        <v>5</v>
      </c>
      <c r="J21" s="80" t="s">
        <v>574</v>
      </c>
    </row>
    <row r="22" spans="1:27" x14ac:dyDescent="0.2">
      <c r="A22" s="80" t="s">
        <v>728</v>
      </c>
      <c r="B22" s="80">
        <v>1</v>
      </c>
      <c r="C22" s="80">
        <v>1</v>
      </c>
      <c r="D22" s="80">
        <v>0</v>
      </c>
      <c r="E22" s="80">
        <v>16</v>
      </c>
      <c r="F22" s="85">
        <v>16</v>
      </c>
      <c r="G22" s="80">
        <v>0</v>
      </c>
      <c r="H22" s="80">
        <v>0</v>
      </c>
      <c r="I22" s="80">
        <v>16</v>
      </c>
      <c r="J22" s="80" t="s">
        <v>574</v>
      </c>
      <c r="L22" s="93" t="s">
        <v>62</v>
      </c>
    </row>
    <row r="23" spans="1:27" x14ac:dyDescent="0.2">
      <c r="A23" s="98" t="s">
        <v>688</v>
      </c>
      <c r="B23" s="98">
        <v>5</v>
      </c>
      <c r="C23" s="98">
        <v>4</v>
      </c>
      <c r="D23" s="98">
        <v>0</v>
      </c>
      <c r="E23" s="98">
        <v>14</v>
      </c>
      <c r="F23" s="99">
        <v>3.5</v>
      </c>
      <c r="G23" s="98">
        <v>0</v>
      </c>
      <c r="H23" s="98">
        <v>0</v>
      </c>
      <c r="I23" s="98">
        <v>6</v>
      </c>
      <c r="J23" s="80" t="s">
        <v>574</v>
      </c>
    </row>
    <row r="24" spans="1:27" x14ac:dyDescent="0.2">
      <c r="A24" s="80" t="s">
        <v>690</v>
      </c>
      <c r="B24" s="80">
        <v>4</v>
      </c>
      <c r="C24" s="80">
        <v>4</v>
      </c>
      <c r="D24" s="80">
        <v>2</v>
      </c>
      <c r="E24" s="80">
        <v>10</v>
      </c>
      <c r="F24" s="85">
        <v>5</v>
      </c>
      <c r="G24" s="80">
        <v>0</v>
      </c>
      <c r="H24" s="80">
        <v>0</v>
      </c>
      <c r="I24" s="80">
        <v>10</v>
      </c>
      <c r="J24" s="80" t="s">
        <v>574</v>
      </c>
    </row>
    <row r="25" spans="1:27" x14ac:dyDescent="0.2">
      <c r="A25" s="80" t="s">
        <v>187</v>
      </c>
      <c r="B25" s="80">
        <v>4</v>
      </c>
      <c r="C25" s="80">
        <v>4</v>
      </c>
      <c r="D25" s="80">
        <v>0</v>
      </c>
      <c r="E25" s="80">
        <v>10</v>
      </c>
      <c r="F25" s="85">
        <v>2.5</v>
      </c>
      <c r="G25" s="80">
        <v>0</v>
      </c>
      <c r="H25" s="80">
        <v>0</v>
      </c>
      <c r="I25" s="80">
        <v>9</v>
      </c>
      <c r="J25" s="80" t="s">
        <v>574</v>
      </c>
    </row>
    <row r="26" spans="1:27" x14ac:dyDescent="0.2">
      <c r="A26" s="80" t="s">
        <v>736</v>
      </c>
      <c r="B26" s="80">
        <v>1</v>
      </c>
      <c r="C26" s="80">
        <v>1</v>
      </c>
      <c r="D26" s="80">
        <v>0</v>
      </c>
      <c r="E26" s="80">
        <v>9</v>
      </c>
      <c r="F26" s="85">
        <v>9</v>
      </c>
      <c r="G26" s="80">
        <v>0</v>
      </c>
      <c r="H26" s="80">
        <v>0</v>
      </c>
      <c r="I26" s="80">
        <v>9</v>
      </c>
      <c r="J26" s="80" t="s">
        <v>574</v>
      </c>
    </row>
    <row r="27" spans="1:27" x14ac:dyDescent="0.2">
      <c r="A27" s="80" t="s">
        <v>737</v>
      </c>
      <c r="B27" s="80">
        <v>1</v>
      </c>
      <c r="C27" s="80">
        <v>1</v>
      </c>
      <c r="D27" s="80">
        <v>0</v>
      </c>
      <c r="E27" s="80">
        <v>9</v>
      </c>
      <c r="F27" s="85">
        <v>9</v>
      </c>
      <c r="G27" s="80">
        <v>0</v>
      </c>
      <c r="H27" s="80">
        <v>0</v>
      </c>
      <c r="I27" s="80">
        <v>9</v>
      </c>
      <c r="J27" s="80" t="s">
        <v>574</v>
      </c>
    </row>
    <row r="28" spans="1:27" x14ac:dyDescent="0.2">
      <c r="A28" s="80" t="s">
        <v>738</v>
      </c>
      <c r="B28" s="80">
        <v>1</v>
      </c>
      <c r="C28" s="80">
        <v>1</v>
      </c>
      <c r="D28" s="80">
        <v>0</v>
      </c>
      <c r="E28" s="80">
        <v>7</v>
      </c>
      <c r="F28" s="85">
        <v>7</v>
      </c>
      <c r="G28" s="80">
        <v>0</v>
      </c>
      <c r="H28" s="80">
        <v>0</v>
      </c>
      <c r="I28" s="80">
        <v>7</v>
      </c>
      <c r="J28" s="98" t="s">
        <v>574</v>
      </c>
    </row>
    <row r="29" spans="1:27" x14ac:dyDescent="0.2">
      <c r="A29" s="80" t="s">
        <v>739</v>
      </c>
      <c r="B29" s="80">
        <v>2</v>
      </c>
      <c r="C29" s="80">
        <v>2</v>
      </c>
      <c r="D29" s="80">
        <v>0</v>
      </c>
      <c r="E29" s="80">
        <v>6</v>
      </c>
      <c r="F29" s="80">
        <v>3</v>
      </c>
      <c r="G29" s="80">
        <v>0</v>
      </c>
      <c r="H29" s="80">
        <v>0</v>
      </c>
      <c r="I29" s="80">
        <v>4</v>
      </c>
      <c r="J29" s="80" t="s">
        <v>574</v>
      </c>
    </row>
    <row r="30" spans="1:27" x14ac:dyDescent="0.2">
      <c r="A30" s="80" t="s">
        <v>740</v>
      </c>
      <c r="B30" s="80">
        <v>2</v>
      </c>
      <c r="C30" s="80">
        <v>2</v>
      </c>
      <c r="D30" s="80">
        <v>0</v>
      </c>
      <c r="E30" s="80">
        <v>6</v>
      </c>
      <c r="F30" s="80">
        <v>3</v>
      </c>
      <c r="G30" s="80">
        <v>0</v>
      </c>
      <c r="H30" s="80">
        <v>0</v>
      </c>
      <c r="I30" s="80">
        <v>6</v>
      </c>
      <c r="J30" s="80" t="s">
        <v>574</v>
      </c>
    </row>
    <row r="31" spans="1:27" x14ac:dyDescent="0.2">
      <c r="A31" s="80" t="s">
        <v>741</v>
      </c>
      <c r="B31" s="80">
        <v>1</v>
      </c>
      <c r="C31" s="80">
        <v>1</v>
      </c>
      <c r="D31" s="80">
        <v>0</v>
      </c>
      <c r="E31" s="80">
        <v>5</v>
      </c>
      <c r="F31" s="80">
        <v>5</v>
      </c>
      <c r="G31" s="80">
        <v>0</v>
      </c>
      <c r="H31" s="80">
        <v>0</v>
      </c>
      <c r="I31" s="80">
        <v>5</v>
      </c>
      <c r="J31" s="80" t="s">
        <v>574</v>
      </c>
    </row>
    <row r="32" spans="1:27" x14ac:dyDescent="0.2">
      <c r="A32" s="80" t="s">
        <v>742</v>
      </c>
      <c r="B32" s="80">
        <v>1</v>
      </c>
      <c r="C32" s="80">
        <v>1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 t="s">
        <v>574</v>
      </c>
    </row>
    <row r="33" spans="1:10" x14ac:dyDescent="0.2">
      <c r="A33" s="80" t="s">
        <v>743</v>
      </c>
      <c r="B33" s="80">
        <v>1</v>
      </c>
      <c r="C33" s="80">
        <v>1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 t="s">
        <v>574</v>
      </c>
    </row>
    <row r="34" spans="1:10" x14ac:dyDescent="0.2">
      <c r="A34" s="80" t="s">
        <v>744</v>
      </c>
      <c r="B34" s="80">
        <v>1</v>
      </c>
      <c r="C34" s="80">
        <v>1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 t="s">
        <v>574</v>
      </c>
    </row>
    <row r="35" spans="1:10" x14ac:dyDescent="0.2">
      <c r="A35" s="80" t="s">
        <v>745</v>
      </c>
      <c r="B35" s="80">
        <v>1</v>
      </c>
      <c r="C35" s="80">
        <v>1</v>
      </c>
      <c r="D35" s="80">
        <v>0</v>
      </c>
      <c r="E35" s="80">
        <v>0</v>
      </c>
      <c r="F35" s="80">
        <v>0</v>
      </c>
      <c r="G35" s="80">
        <v>0</v>
      </c>
      <c r="H35" s="80">
        <v>0</v>
      </c>
      <c r="I35" s="80">
        <v>0</v>
      </c>
      <c r="J35" s="80" t="s">
        <v>574</v>
      </c>
    </row>
    <row r="37" spans="1:10" x14ac:dyDescent="0.2">
      <c r="A37" s="148" t="s">
        <v>620</v>
      </c>
      <c r="B37" s="148"/>
      <c r="C37" s="148"/>
      <c r="D37" s="148"/>
      <c r="E37" s="148"/>
      <c r="F37" s="148"/>
      <c r="G37" s="148"/>
      <c r="H37" s="148"/>
      <c r="I37" s="148"/>
    </row>
  </sheetData>
  <mergeCells count="1">
    <mergeCell ref="A37:I37"/>
  </mergeCells>
  <phoneticPr fontId="6" type="noConversion"/>
  <pageMargins left="0.75" right="0.75" top="1" bottom="1" header="0.5" footer="0.5"/>
  <pageSetup orientation="portrait" r:id="rId1"/>
  <headerFooter alignWithMargins="0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"/>
  <dimension ref="A1:AH30"/>
  <sheetViews>
    <sheetView workbookViewId="0"/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8" width="4" style="80" bestFit="1" customWidth="1"/>
    <col min="9" max="9" width="3" style="80" bestFit="1" customWidth="1"/>
    <col min="10" max="10" width="1.85546875" style="80" bestFit="1" customWidth="1"/>
    <col min="11" max="11" width="4.28515625" style="80" customWidth="1"/>
    <col min="12" max="12" width="9.42578125" style="80" bestFit="1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5.42578125" style="80" bestFit="1" customWidth="1"/>
    <col min="18" max="19" width="3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714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80" t="s">
        <v>9</v>
      </c>
      <c r="B4" s="80">
        <v>16</v>
      </c>
      <c r="C4" s="80">
        <v>16</v>
      </c>
      <c r="D4" s="80">
        <v>0</v>
      </c>
      <c r="E4" s="80">
        <v>508</v>
      </c>
      <c r="F4" s="85">
        <v>31.75</v>
      </c>
      <c r="G4" s="80">
        <v>3</v>
      </c>
      <c r="H4" s="80">
        <v>0</v>
      </c>
      <c r="I4" s="80">
        <v>71</v>
      </c>
      <c r="J4" s="80" t="s">
        <v>574</v>
      </c>
      <c r="L4" s="80" t="s">
        <v>43</v>
      </c>
      <c r="M4" s="88">
        <v>125.66666666666666</v>
      </c>
      <c r="N4" s="80">
        <v>25</v>
      </c>
      <c r="O4" s="80">
        <v>426</v>
      </c>
      <c r="P4" s="80">
        <v>27</v>
      </c>
      <c r="Q4" s="84">
        <v>15.777777777777779</v>
      </c>
      <c r="R4" s="89">
        <v>4</v>
      </c>
      <c r="S4" s="80">
        <v>30</v>
      </c>
      <c r="T4" s="83">
        <v>27.925925925925927</v>
      </c>
      <c r="U4" s="84">
        <v>3.3899204244031833</v>
      </c>
      <c r="W4" s="80" t="s">
        <v>11</v>
      </c>
      <c r="X4" s="80">
        <v>17</v>
      </c>
      <c r="Z4" s="80">
        <v>4</v>
      </c>
      <c r="AA4" s="80">
        <v>21</v>
      </c>
      <c r="AC4" s="80">
        <v>7</v>
      </c>
      <c r="AD4" s="80">
        <v>5</v>
      </c>
      <c r="AE4" s="80">
        <v>4</v>
      </c>
      <c r="AF4" s="80">
        <v>3</v>
      </c>
    </row>
    <row r="5" spans="1:34" x14ac:dyDescent="0.2">
      <c r="A5" s="80" t="s">
        <v>102</v>
      </c>
      <c r="B5" s="80">
        <v>12</v>
      </c>
      <c r="C5" s="80">
        <v>12</v>
      </c>
      <c r="D5" s="80">
        <v>2</v>
      </c>
      <c r="E5" s="80">
        <v>277</v>
      </c>
      <c r="F5" s="85">
        <v>27.7</v>
      </c>
      <c r="G5" s="80">
        <v>1</v>
      </c>
      <c r="H5" s="80">
        <v>0</v>
      </c>
      <c r="I5" s="80">
        <v>85</v>
      </c>
      <c r="J5" s="80" t="s">
        <v>574</v>
      </c>
      <c r="L5" s="80" t="s">
        <v>94</v>
      </c>
      <c r="M5" s="88">
        <v>186.66666666666669</v>
      </c>
      <c r="N5" s="80">
        <v>43</v>
      </c>
      <c r="O5" s="80">
        <v>584</v>
      </c>
      <c r="P5" s="80">
        <v>35</v>
      </c>
      <c r="Q5" s="84">
        <v>16.685714285714287</v>
      </c>
      <c r="R5" s="89">
        <v>7</v>
      </c>
      <c r="S5" s="80">
        <v>32</v>
      </c>
      <c r="T5" s="83">
        <v>32</v>
      </c>
      <c r="U5" s="84">
        <v>3.1285714285714281</v>
      </c>
      <c r="W5" s="80" t="s">
        <v>144</v>
      </c>
      <c r="X5" s="80">
        <v>7</v>
      </c>
      <c r="Y5" s="80">
        <v>2</v>
      </c>
      <c r="AA5" s="80">
        <v>9</v>
      </c>
    </row>
    <row r="6" spans="1:34" x14ac:dyDescent="0.2">
      <c r="A6" s="80" t="s">
        <v>94</v>
      </c>
      <c r="B6" s="80">
        <v>16</v>
      </c>
      <c r="C6" s="80">
        <v>15</v>
      </c>
      <c r="D6" s="80">
        <v>3</v>
      </c>
      <c r="E6" s="80">
        <v>328</v>
      </c>
      <c r="F6" s="85">
        <v>27.333333333333332</v>
      </c>
      <c r="G6" s="80">
        <v>3</v>
      </c>
      <c r="H6" s="80">
        <v>0</v>
      </c>
      <c r="I6" s="80">
        <v>63</v>
      </c>
      <c r="J6" s="80" t="s">
        <v>574</v>
      </c>
      <c r="L6" s="80" t="s">
        <v>182</v>
      </c>
      <c r="M6" s="88">
        <v>113.66666666666666</v>
      </c>
      <c r="N6" s="80">
        <v>24</v>
      </c>
      <c r="O6" s="80">
        <v>388</v>
      </c>
      <c r="P6" s="80">
        <v>23</v>
      </c>
      <c r="Q6" s="84">
        <v>16.869565217391305</v>
      </c>
      <c r="R6" s="89">
        <v>5</v>
      </c>
      <c r="S6" s="80">
        <v>33</v>
      </c>
      <c r="T6" s="83">
        <v>29.652173913043477</v>
      </c>
      <c r="U6" s="84">
        <v>3.4134897360703813</v>
      </c>
      <c r="W6" s="80" t="s">
        <v>297</v>
      </c>
      <c r="X6" s="80">
        <v>8</v>
      </c>
      <c r="AA6" s="80">
        <v>8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144</v>
      </c>
      <c r="B7" s="80">
        <v>15</v>
      </c>
      <c r="C7" s="80">
        <v>14</v>
      </c>
      <c r="D7" s="80">
        <v>3</v>
      </c>
      <c r="E7" s="80">
        <v>258</v>
      </c>
      <c r="F7" s="85">
        <v>23.454545454545453</v>
      </c>
      <c r="G7" s="80">
        <v>1</v>
      </c>
      <c r="H7" s="80">
        <v>0</v>
      </c>
      <c r="I7" s="80">
        <v>55</v>
      </c>
      <c r="J7" s="80" t="s">
        <v>574</v>
      </c>
      <c r="L7" s="80" t="s">
        <v>9</v>
      </c>
      <c r="M7" s="88">
        <v>124.66666666666667</v>
      </c>
      <c r="N7" s="80">
        <v>14</v>
      </c>
      <c r="O7" s="80">
        <v>395</v>
      </c>
      <c r="P7" s="80">
        <v>18</v>
      </c>
      <c r="Q7" s="84">
        <v>21.944444444444443</v>
      </c>
      <c r="R7" s="89">
        <v>5</v>
      </c>
      <c r="S7" s="80">
        <v>69</v>
      </c>
      <c r="T7" s="83">
        <v>41.555555555555557</v>
      </c>
      <c r="U7" s="84">
        <v>3.1684491978609626</v>
      </c>
      <c r="W7" s="80" t="s">
        <v>94</v>
      </c>
      <c r="X7" s="80">
        <v>6</v>
      </c>
      <c r="Y7" s="80">
        <v>2</v>
      </c>
      <c r="AA7" s="80">
        <v>8</v>
      </c>
      <c r="AC7" s="92" t="s">
        <v>72</v>
      </c>
      <c r="AD7" s="80">
        <v>2638</v>
      </c>
      <c r="AE7" s="80">
        <v>269</v>
      </c>
      <c r="AF7" s="80">
        <v>2907</v>
      </c>
      <c r="AG7" s="80">
        <v>135</v>
      </c>
      <c r="AH7" s="88">
        <v>798.33333333333348</v>
      </c>
    </row>
    <row r="8" spans="1:34" x14ac:dyDescent="0.2">
      <c r="A8" s="80" t="s">
        <v>685</v>
      </c>
      <c r="B8" s="80">
        <v>10</v>
      </c>
      <c r="C8" s="80">
        <v>10</v>
      </c>
      <c r="D8" s="80">
        <v>0</v>
      </c>
      <c r="E8" s="80">
        <v>197</v>
      </c>
      <c r="F8" s="85">
        <v>19.7</v>
      </c>
      <c r="G8" s="80">
        <v>1</v>
      </c>
      <c r="H8" s="80">
        <v>0</v>
      </c>
      <c r="I8" s="80">
        <v>91</v>
      </c>
      <c r="J8" s="80" t="s">
        <v>574</v>
      </c>
      <c r="L8" s="86" t="s">
        <v>374</v>
      </c>
      <c r="M8" s="94">
        <v>60.833333333333336</v>
      </c>
      <c r="N8" s="86">
        <v>9</v>
      </c>
      <c r="O8" s="86">
        <v>272</v>
      </c>
      <c r="P8" s="86">
        <v>8</v>
      </c>
      <c r="Q8" s="95">
        <v>34</v>
      </c>
      <c r="R8" s="96">
        <v>3</v>
      </c>
      <c r="S8" s="86">
        <v>56</v>
      </c>
      <c r="T8" s="97">
        <v>45.625</v>
      </c>
      <c r="U8" s="95">
        <v>4.4712328767123282</v>
      </c>
      <c r="W8" s="80" t="s">
        <v>9</v>
      </c>
      <c r="X8" s="80">
        <v>5</v>
      </c>
      <c r="AA8" s="80">
        <v>5</v>
      </c>
      <c r="AC8" s="92" t="s">
        <v>708</v>
      </c>
      <c r="AD8" s="80">
        <v>2243</v>
      </c>
      <c r="AE8" s="80">
        <v>231</v>
      </c>
      <c r="AF8" s="80">
        <v>2474</v>
      </c>
      <c r="AG8" s="80">
        <v>132</v>
      </c>
      <c r="AH8" s="88">
        <v>673.5</v>
      </c>
    </row>
    <row r="9" spans="1:34" x14ac:dyDescent="0.2">
      <c r="A9" s="80" t="s">
        <v>43</v>
      </c>
      <c r="B9" s="80">
        <v>14</v>
      </c>
      <c r="C9" s="80">
        <v>10</v>
      </c>
      <c r="D9" s="80">
        <v>6</v>
      </c>
      <c r="E9" s="80">
        <v>75</v>
      </c>
      <c r="F9" s="85">
        <v>18.75</v>
      </c>
      <c r="G9" s="80">
        <v>0</v>
      </c>
      <c r="H9" s="80">
        <v>0</v>
      </c>
      <c r="I9" s="80">
        <v>37</v>
      </c>
      <c r="J9" s="80" t="s">
        <v>701</v>
      </c>
      <c r="L9" s="80" t="s">
        <v>685</v>
      </c>
      <c r="M9" s="88">
        <v>32</v>
      </c>
      <c r="N9" s="80">
        <v>3</v>
      </c>
      <c r="O9" s="80">
        <v>132</v>
      </c>
      <c r="P9" s="80">
        <v>7</v>
      </c>
      <c r="Q9" s="84">
        <v>18.857142857142858</v>
      </c>
      <c r="R9" s="89">
        <v>3</v>
      </c>
      <c r="S9" s="80">
        <v>19</v>
      </c>
      <c r="T9" s="83">
        <v>27.428571428571427</v>
      </c>
      <c r="U9" s="84">
        <v>4.125</v>
      </c>
      <c r="W9" s="80" t="s">
        <v>685</v>
      </c>
      <c r="X9" s="80">
        <v>5</v>
      </c>
      <c r="AA9" s="80">
        <v>5</v>
      </c>
      <c r="AC9" s="92"/>
    </row>
    <row r="10" spans="1:34" x14ac:dyDescent="0.2">
      <c r="A10" s="80" t="s">
        <v>542</v>
      </c>
      <c r="B10" s="80">
        <v>7</v>
      </c>
      <c r="C10" s="80">
        <v>6</v>
      </c>
      <c r="D10" s="80">
        <v>0</v>
      </c>
      <c r="E10" s="80">
        <v>106</v>
      </c>
      <c r="F10" s="85">
        <v>17.666666666666668</v>
      </c>
      <c r="G10" s="80">
        <v>0</v>
      </c>
      <c r="H10" s="80">
        <v>0</v>
      </c>
      <c r="I10" s="80">
        <v>45</v>
      </c>
      <c r="J10" s="80" t="s">
        <v>574</v>
      </c>
      <c r="L10" s="80" t="s">
        <v>102</v>
      </c>
      <c r="M10" s="88">
        <v>9</v>
      </c>
      <c r="N10" s="80">
        <v>1</v>
      </c>
      <c r="O10" s="80">
        <v>46</v>
      </c>
      <c r="P10" s="80">
        <v>2</v>
      </c>
      <c r="Q10" s="84">
        <v>23</v>
      </c>
      <c r="R10" s="89">
        <v>1</v>
      </c>
      <c r="S10" s="80">
        <v>19</v>
      </c>
      <c r="T10" s="83">
        <v>27</v>
      </c>
      <c r="U10" s="84">
        <v>5.1111111111111107</v>
      </c>
      <c r="W10" s="80" t="s">
        <v>102</v>
      </c>
      <c r="X10" s="80">
        <v>3</v>
      </c>
      <c r="Y10" s="80">
        <v>1</v>
      </c>
      <c r="AA10" s="80">
        <v>4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374</v>
      </c>
      <c r="B11" s="80">
        <v>9</v>
      </c>
      <c r="C11" s="80">
        <v>9</v>
      </c>
      <c r="D11" s="80">
        <v>2</v>
      </c>
      <c r="E11" s="80">
        <v>123</v>
      </c>
      <c r="F11" s="85">
        <v>17.571428571428573</v>
      </c>
      <c r="G11" s="80">
        <v>0</v>
      </c>
      <c r="H11" s="80">
        <v>0</v>
      </c>
      <c r="I11" s="80">
        <v>30</v>
      </c>
      <c r="J11" s="80" t="s">
        <v>701</v>
      </c>
      <c r="L11" s="80" t="s">
        <v>33</v>
      </c>
      <c r="M11" s="88">
        <v>15</v>
      </c>
      <c r="N11" s="80">
        <v>3</v>
      </c>
      <c r="O11" s="80">
        <v>54</v>
      </c>
      <c r="P11" s="80">
        <v>2</v>
      </c>
      <c r="Q11" s="84">
        <v>27</v>
      </c>
      <c r="R11" s="89">
        <v>1</v>
      </c>
      <c r="S11" s="80">
        <v>27</v>
      </c>
      <c r="T11" s="83">
        <v>45</v>
      </c>
      <c r="U11" s="84">
        <v>3.6</v>
      </c>
      <c r="W11" s="80" t="s">
        <v>182</v>
      </c>
      <c r="X11" s="80">
        <v>3</v>
      </c>
      <c r="Y11" s="80">
        <v>1</v>
      </c>
      <c r="AA11" s="80">
        <v>4</v>
      </c>
      <c r="AC11" s="92" t="s">
        <v>72</v>
      </c>
      <c r="AD11" s="80">
        <v>3.641336116910229</v>
      </c>
      <c r="AF11" s="84">
        <v>21.533333333333335</v>
      </c>
      <c r="AH11" s="91">
        <v>5.9135802469135816</v>
      </c>
    </row>
    <row r="12" spans="1:34" x14ac:dyDescent="0.2">
      <c r="A12" s="80" t="s">
        <v>297</v>
      </c>
      <c r="B12" s="80">
        <v>17</v>
      </c>
      <c r="C12" s="80">
        <v>16</v>
      </c>
      <c r="D12" s="80">
        <v>0</v>
      </c>
      <c r="E12" s="80">
        <v>275</v>
      </c>
      <c r="F12" s="85">
        <v>17.1875</v>
      </c>
      <c r="G12" s="80">
        <v>1</v>
      </c>
      <c r="H12" s="80">
        <v>0</v>
      </c>
      <c r="I12" s="80">
        <v>55</v>
      </c>
      <c r="J12" s="80" t="s">
        <v>574</v>
      </c>
      <c r="L12" s="80" t="s">
        <v>542</v>
      </c>
      <c r="M12" s="88">
        <v>6</v>
      </c>
      <c r="N12" s="80">
        <v>1</v>
      </c>
      <c r="O12" s="80">
        <v>25</v>
      </c>
      <c r="Q12" s="84" t="s">
        <v>574</v>
      </c>
      <c r="R12" s="89">
        <v>0</v>
      </c>
      <c r="S12" s="80">
        <v>25</v>
      </c>
      <c r="T12" s="83" t="s">
        <v>574</v>
      </c>
      <c r="U12" s="84">
        <v>4.166666666666667</v>
      </c>
      <c r="W12" s="80" t="s">
        <v>106</v>
      </c>
      <c r="X12" s="80">
        <v>3</v>
      </c>
      <c r="Y12" s="80">
        <v>1</v>
      </c>
      <c r="AA12" s="80">
        <v>4</v>
      </c>
      <c r="AC12" s="92" t="s">
        <v>708</v>
      </c>
      <c r="AD12" s="80">
        <v>3.6733481811432815</v>
      </c>
      <c r="AF12" s="84">
        <v>18.742424242424242</v>
      </c>
      <c r="AH12" s="91">
        <v>5.1022727272727275</v>
      </c>
    </row>
    <row r="13" spans="1:34" x14ac:dyDescent="0.2">
      <c r="A13" s="80" t="s">
        <v>106</v>
      </c>
      <c r="B13" s="80">
        <v>9</v>
      </c>
      <c r="C13" s="80">
        <v>9</v>
      </c>
      <c r="D13" s="80">
        <v>0</v>
      </c>
      <c r="E13" s="80">
        <v>144</v>
      </c>
      <c r="F13" s="85">
        <v>16</v>
      </c>
      <c r="G13" s="80">
        <v>0</v>
      </c>
      <c r="H13" s="80">
        <v>0</v>
      </c>
      <c r="I13" s="80">
        <v>37</v>
      </c>
      <c r="J13" s="80" t="s">
        <v>574</v>
      </c>
      <c r="W13" s="80" t="s">
        <v>33</v>
      </c>
      <c r="X13" s="80">
        <v>3</v>
      </c>
      <c r="AA13" s="80">
        <v>3</v>
      </c>
    </row>
    <row r="14" spans="1:34" x14ac:dyDescent="0.2">
      <c r="A14" s="80" t="s">
        <v>182</v>
      </c>
      <c r="B14" s="80">
        <v>14</v>
      </c>
      <c r="C14" s="80">
        <v>14</v>
      </c>
      <c r="D14" s="80">
        <v>1</v>
      </c>
      <c r="E14" s="80">
        <v>177</v>
      </c>
      <c r="F14" s="85">
        <v>13.615384615384615</v>
      </c>
      <c r="G14" s="80">
        <v>0</v>
      </c>
      <c r="H14" s="80">
        <v>0</v>
      </c>
      <c r="I14" s="80">
        <v>48</v>
      </c>
      <c r="J14" s="80" t="s">
        <v>574</v>
      </c>
      <c r="L14" s="93" t="s">
        <v>62</v>
      </c>
      <c r="W14" s="80" t="s">
        <v>374</v>
      </c>
      <c r="X14" s="80">
        <v>3</v>
      </c>
      <c r="AA14" s="80">
        <v>3</v>
      </c>
    </row>
    <row r="15" spans="1:34" x14ac:dyDescent="0.2">
      <c r="A15" s="80" t="s">
        <v>47</v>
      </c>
      <c r="B15" s="80">
        <v>6</v>
      </c>
      <c r="C15" s="80">
        <v>6</v>
      </c>
      <c r="D15" s="80">
        <v>2</v>
      </c>
      <c r="E15" s="80">
        <v>54</v>
      </c>
      <c r="F15" s="85">
        <v>13.5</v>
      </c>
      <c r="G15" s="80">
        <v>0</v>
      </c>
      <c r="H15" s="80">
        <v>0</v>
      </c>
      <c r="I15" s="80">
        <v>18</v>
      </c>
      <c r="J15" s="80" t="s">
        <v>574</v>
      </c>
      <c r="W15" s="80" t="s">
        <v>686</v>
      </c>
      <c r="X15" s="80">
        <v>2</v>
      </c>
      <c r="AA15" s="80">
        <v>2</v>
      </c>
    </row>
    <row r="16" spans="1:34" x14ac:dyDescent="0.2">
      <c r="A16" s="80" t="s">
        <v>11</v>
      </c>
      <c r="B16" s="80">
        <v>16</v>
      </c>
      <c r="C16" s="80">
        <v>14</v>
      </c>
      <c r="D16" s="80">
        <v>7</v>
      </c>
      <c r="E16" s="80">
        <v>69</v>
      </c>
      <c r="F16" s="85">
        <v>9.8571428571428577</v>
      </c>
      <c r="G16" s="80">
        <v>0</v>
      </c>
      <c r="H16" s="80">
        <v>0</v>
      </c>
      <c r="I16" s="80">
        <v>16</v>
      </c>
      <c r="J16" s="80" t="s">
        <v>574</v>
      </c>
      <c r="W16" s="80" t="s">
        <v>43</v>
      </c>
      <c r="X16" s="80">
        <v>1</v>
      </c>
      <c r="AA16" s="80">
        <v>1</v>
      </c>
    </row>
    <row r="17" spans="1:27" x14ac:dyDescent="0.2">
      <c r="A17" s="86" t="s">
        <v>346</v>
      </c>
      <c r="B17" s="86">
        <v>3</v>
      </c>
      <c r="C17" s="86">
        <v>2</v>
      </c>
      <c r="D17" s="86">
        <v>1</v>
      </c>
      <c r="E17" s="86">
        <v>19</v>
      </c>
      <c r="F17" s="87">
        <v>19</v>
      </c>
      <c r="G17" s="86">
        <v>0</v>
      </c>
      <c r="H17" s="86">
        <v>0</v>
      </c>
      <c r="I17" s="86">
        <v>15</v>
      </c>
      <c r="J17" s="86" t="s">
        <v>701</v>
      </c>
      <c r="W17" s="80" t="s">
        <v>187</v>
      </c>
      <c r="X17" s="80">
        <v>1</v>
      </c>
      <c r="AA17" s="80">
        <v>1</v>
      </c>
    </row>
    <row r="18" spans="1:27" x14ac:dyDescent="0.2">
      <c r="A18" s="80" t="s">
        <v>33</v>
      </c>
      <c r="B18" s="80">
        <v>4</v>
      </c>
      <c r="C18" s="80">
        <v>2</v>
      </c>
      <c r="D18" s="80">
        <v>1</v>
      </c>
      <c r="E18" s="80">
        <v>15</v>
      </c>
      <c r="F18" s="85">
        <v>15</v>
      </c>
      <c r="G18" s="80">
        <v>0</v>
      </c>
      <c r="H18" s="80">
        <v>0</v>
      </c>
      <c r="I18" s="80">
        <v>15</v>
      </c>
      <c r="J18" s="80" t="s">
        <v>701</v>
      </c>
      <c r="W18" s="80" t="s">
        <v>690</v>
      </c>
      <c r="X18" s="80">
        <v>1</v>
      </c>
      <c r="AA18" s="80">
        <v>1</v>
      </c>
    </row>
    <row r="19" spans="1:27" x14ac:dyDescent="0.2">
      <c r="A19" s="80" t="s">
        <v>686</v>
      </c>
      <c r="B19" s="80">
        <v>3</v>
      </c>
      <c r="C19" s="80">
        <v>3</v>
      </c>
      <c r="D19" s="80">
        <v>0</v>
      </c>
      <c r="E19" s="80">
        <v>9</v>
      </c>
      <c r="F19" s="85">
        <v>3</v>
      </c>
      <c r="G19" s="80">
        <v>0</v>
      </c>
      <c r="H19" s="80">
        <v>0</v>
      </c>
      <c r="I19" s="80">
        <v>9</v>
      </c>
      <c r="J19" s="80" t="s">
        <v>574</v>
      </c>
      <c r="W19" s="80" t="s">
        <v>488</v>
      </c>
      <c r="X19" s="80">
        <v>1</v>
      </c>
      <c r="AA19" s="80">
        <v>1</v>
      </c>
    </row>
    <row r="20" spans="1:27" x14ac:dyDescent="0.2">
      <c r="A20" s="98" t="s">
        <v>687</v>
      </c>
      <c r="B20" s="98">
        <v>1</v>
      </c>
      <c r="C20" s="98">
        <v>1</v>
      </c>
      <c r="D20" s="98">
        <v>1</v>
      </c>
      <c r="E20" s="98">
        <v>3</v>
      </c>
      <c r="F20" s="99" t="s">
        <v>702</v>
      </c>
      <c r="G20" s="98">
        <v>0</v>
      </c>
      <c r="H20" s="98">
        <v>0</v>
      </c>
      <c r="I20" s="98">
        <v>3</v>
      </c>
      <c r="J20" s="98" t="s">
        <v>701</v>
      </c>
      <c r="W20" s="80" t="s">
        <v>689</v>
      </c>
      <c r="X20" s="80">
        <v>1</v>
      </c>
      <c r="AA20" s="80">
        <v>1</v>
      </c>
    </row>
    <row r="21" spans="1:27" x14ac:dyDescent="0.2">
      <c r="A21" s="80" t="s">
        <v>187</v>
      </c>
      <c r="B21" s="80">
        <v>1</v>
      </c>
      <c r="C21" s="80">
        <v>1</v>
      </c>
      <c r="D21" s="80">
        <v>1</v>
      </c>
      <c r="E21" s="80">
        <v>1</v>
      </c>
      <c r="F21" s="85" t="s">
        <v>702</v>
      </c>
      <c r="G21" s="80">
        <v>0</v>
      </c>
      <c r="H21" s="80">
        <v>0</v>
      </c>
      <c r="I21" s="80">
        <v>1</v>
      </c>
      <c r="J21" s="80" t="s">
        <v>701</v>
      </c>
      <c r="W21" s="80" t="s">
        <v>47</v>
      </c>
      <c r="X21" s="80">
        <v>1</v>
      </c>
      <c r="AA21" s="80">
        <v>1</v>
      </c>
    </row>
    <row r="22" spans="1:27" x14ac:dyDescent="0.2">
      <c r="A22" s="80" t="s">
        <v>688</v>
      </c>
      <c r="B22" s="80">
        <v>2</v>
      </c>
      <c r="C22" s="80">
        <v>1</v>
      </c>
      <c r="D22" s="80">
        <v>0</v>
      </c>
      <c r="E22" s="80">
        <v>0</v>
      </c>
      <c r="F22" s="85">
        <v>0</v>
      </c>
      <c r="G22" s="80">
        <v>0</v>
      </c>
      <c r="H22" s="80">
        <v>0</v>
      </c>
      <c r="I22" s="80">
        <v>0</v>
      </c>
      <c r="J22" s="80" t="s">
        <v>574</v>
      </c>
    </row>
    <row r="23" spans="1:27" x14ac:dyDescent="0.2">
      <c r="A23" s="80" t="s">
        <v>689</v>
      </c>
      <c r="B23" s="80">
        <v>3</v>
      </c>
      <c r="C23" s="80">
        <v>1</v>
      </c>
      <c r="D23" s="80">
        <v>0</v>
      </c>
      <c r="E23" s="80">
        <v>0</v>
      </c>
      <c r="F23" s="85">
        <v>0</v>
      </c>
      <c r="G23" s="80">
        <v>0</v>
      </c>
      <c r="H23" s="80">
        <v>0</v>
      </c>
      <c r="I23" s="80">
        <v>0</v>
      </c>
      <c r="J23" s="80" t="s">
        <v>574</v>
      </c>
    </row>
    <row r="24" spans="1:27" x14ac:dyDescent="0.2">
      <c r="A24" s="80" t="s">
        <v>90</v>
      </c>
      <c r="B24" s="80">
        <v>1</v>
      </c>
      <c r="C24" s="80">
        <v>1</v>
      </c>
      <c r="D24" s="80">
        <v>0</v>
      </c>
      <c r="E24" s="80">
        <v>0</v>
      </c>
      <c r="F24" s="85">
        <v>0</v>
      </c>
      <c r="G24" s="80">
        <v>0</v>
      </c>
      <c r="H24" s="80">
        <v>0</v>
      </c>
      <c r="I24" s="80">
        <v>0</v>
      </c>
      <c r="J24" s="80" t="s">
        <v>574</v>
      </c>
    </row>
    <row r="25" spans="1:27" x14ac:dyDescent="0.2">
      <c r="A25" s="80" t="s">
        <v>690</v>
      </c>
      <c r="B25" s="80">
        <v>2</v>
      </c>
      <c r="C25" s="80">
        <v>1</v>
      </c>
      <c r="D25" s="80">
        <v>0</v>
      </c>
      <c r="E25" s="80">
        <v>0</v>
      </c>
      <c r="F25" s="85">
        <v>0</v>
      </c>
      <c r="G25" s="80">
        <v>0</v>
      </c>
      <c r="H25" s="80">
        <v>0</v>
      </c>
      <c r="I25" s="80">
        <v>0</v>
      </c>
      <c r="J25" s="80" t="s">
        <v>574</v>
      </c>
    </row>
    <row r="26" spans="1:27" x14ac:dyDescent="0.2">
      <c r="A26" s="80" t="s">
        <v>488</v>
      </c>
      <c r="B26" s="80">
        <v>2</v>
      </c>
      <c r="C26" s="80">
        <v>0</v>
      </c>
      <c r="D26" s="80">
        <v>0</v>
      </c>
      <c r="F26" s="85" t="s">
        <v>702</v>
      </c>
      <c r="G26" s="80">
        <v>0</v>
      </c>
      <c r="H26" s="80">
        <v>0</v>
      </c>
      <c r="I26" s="80">
        <v>0</v>
      </c>
      <c r="J26" s="80" t="s">
        <v>574</v>
      </c>
    </row>
    <row r="27" spans="1:27" x14ac:dyDescent="0.2">
      <c r="A27" s="80" t="s">
        <v>558</v>
      </c>
      <c r="B27" s="80">
        <v>1</v>
      </c>
      <c r="C27" s="80">
        <v>0</v>
      </c>
      <c r="D27" s="80">
        <v>0</v>
      </c>
      <c r="F27" s="85" t="s">
        <v>702</v>
      </c>
      <c r="G27" s="80">
        <v>0</v>
      </c>
      <c r="H27" s="80">
        <v>0</v>
      </c>
      <c r="I27" s="80">
        <v>0</v>
      </c>
      <c r="J27" s="80" t="s">
        <v>574</v>
      </c>
    </row>
    <row r="28" spans="1:27" x14ac:dyDescent="0.2">
      <c r="A28" s="80" t="s">
        <v>691</v>
      </c>
      <c r="B28" s="80">
        <v>1</v>
      </c>
      <c r="C28" s="80">
        <v>0</v>
      </c>
      <c r="D28" s="80">
        <v>0</v>
      </c>
      <c r="F28" s="85" t="s">
        <v>702</v>
      </c>
      <c r="G28" s="80">
        <v>0</v>
      </c>
      <c r="H28" s="80">
        <v>0</v>
      </c>
      <c r="I28" s="80">
        <v>0</v>
      </c>
      <c r="J28" s="80" t="s">
        <v>574</v>
      </c>
    </row>
    <row r="30" spans="1:27" x14ac:dyDescent="0.2">
      <c r="A30" s="148" t="s">
        <v>620</v>
      </c>
      <c r="B30" s="148"/>
      <c r="C30" s="148"/>
      <c r="D30" s="148"/>
      <c r="E30" s="148"/>
      <c r="F30" s="148"/>
      <c r="G30" s="148"/>
      <c r="H30" s="148"/>
      <c r="I30" s="148"/>
    </row>
  </sheetData>
  <mergeCells count="1">
    <mergeCell ref="A30:I30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4"/>
  <dimension ref="A1:AH30"/>
  <sheetViews>
    <sheetView workbookViewId="0"/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8" width="4" style="80" bestFit="1" customWidth="1"/>
    <col min="9" max="9" width="3" style="80" bestFit="1" customWidth="1"/>
    <col min="10" max="10" width="1.85546875" style="80" bestFit="1" customWidth="1"/>
    <col min="11" max="11" width="4.28515625" style="80" customWidth="1"/>
    <col min="12" max="12" width="9.42578125" style="80" bestFit="1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5.42578125" style="80" bestFit="1" customWidth="1"/>
    <col min="18" max="18" width="3" style="80" customWidth="1"/>
    <col min="19" max="19" width="3.7109375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5.285156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724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80" t="s">
        <v>542</v>
      </c>
      <c r="B4" s="80">
        <v>7</v>
      </c>
      <c r="C4" s="80">
        <v>7</v>
      </c>
      <c r="D4" s="80">
        <v>0</v>
      </c>
      <c r="E4" s="80">
        <v>329</v>
      </c>
      <c r="F4" s="85">
        <v>47</v>
      </c>
      <c r="G4" s="80">
        <v>2</v>
      </c>
      <c r="H4" s="80">
        <v>1</v>
      </c>
      <c r="I4" s="149">
        <v>160</v>
      </c>
      <c r="J4" s="149"/>
      <c r="L4" s="101" t="s">
        <v>291</v>
      </c>
      <c r="M4" s="103">
        <v>229.16666666666669</v>
      </c>
      <c r="N4" s="101">
        <v>26</v>
      </c>
      <c r="O4" s="101">
        <v>904</v>
      </c>
      <c r="P4" s="101">
        <v>35</v>
      </c>
      <c r="Q4" s="104">
        <v>25.828571428571429</v>
      </c>
      <c r="R4" s="105">
        <v>7</v>
      </c>
      <c r="S4" s="101">
        <v>105</v>
      </c>
      <c r="T4" s="106">
        <v>39.285714285714285</v>
      </c>
      <c r="U4" s="104">
        <v>3.9447272727272722</v>
      </c>
      <c r="W4" s="80" t="s">
        <v>291</v>
      </c>
      <c r="X4" s="80">
        <v>7</v>
      </c>
      <c r="AA4" s="80">
        <v>7</v>
      </c>
      <c r="AC4" s="80">
        <v>2</v>
      </c>
      <c r="AD4" s="80">
        <v>1</v>
      </c>
      <c r="AE4" s="80">
        <v>14</v>
      </c>
      <c r="AF4" s="80">
        <v>2</v>
      </c>
    </row>
    <row r="5" spans="1:34" x14ac:dyDescent="0.2">
      <c r="A5" s="80" t="s">
        <v>381</v>
      </c>
      <c r="B5" s="80">
        <v>16</v>
      </c>
      <c r="C5" s="80">
        <v>16</v>
      </c>
      <c r="D5" s="80">
        <v>0</v>
      </c>
      <c r="E5" s="80">
        <v>692</v>
      </c>
      <c r="F5" s="85">
        <v>43.25</v>
      </c>
      <c r="G5" s="80">
        <v>6</v>
      </c>
      <c r="H5" s="80">
        <v>0</v>
      </c>
      <c r="I5" s="80">
        <v>93</v>
      </c>
      <c r="J5" s="80" t="s">
        <v>574</v>
      </c>
      <c r="L5" s="86" t="s">
        <v>488</v>
      </c>
      <c r="M5" s="94">
        <v>27.666666666666668</v>
      </c>
      <c r="N5" s="86"/>
      <c r="O5" s="86">
        <v>167</v>
      </c>
      <c r="P5" s="86">
        <v>7</v>
      </c>
      <c r="Q5" s="95">
        <v>23.857142857142858</v>
      </c>
      <c r="R5" s="96">
        <v>5</v>
      </c>
      <c r="S5" s="86">
        <v>20</v>
      </c>
      <c r="T5" s="97">
        <v>23.714285714285715</v>
      </c>
      <c r="U5" s="95">
        <v>6.0361445783132526</v>
      </c>
      <c r="W5" s="80" t="s">
        <v>381</v>
      </c>
      <c r="X5" s="80">
        <v>5</v>
      </c>
      <c r="Y5" s="80">
        <v>1</v>
      </c>
      <c r="AA5" s="80">
        <v>6</v>
      </c>
    </row>
    <row r="6" spans="1:34" x14ac:dyDescent="0.2">
      <c r="A6" s="80" t="s">
        <v>689</v>
      </c>
      <c r="B6" s="80">
        <v>10</v>
      </c>
      <c r="C6" s="80">
        <v>9</v>
      </c>
      <c r="D6" s="80">
        <v>0</v>
      </c>
      <c r="E6" s="80">
        <v>167</v>
      </c>
      <c r="F6" s="85">
        <v>18.555555555555557</v>
      </c>
      <c r="G6" s="80">
        <v>1</v>
      </c>
      <c r="H6" s="80">
        <v>0</v>
      </c>
      <c r="I6" s="80">
        <v>69</v>
      </c>
      <c r="J6" s="80" t="s">
        <v>574</v>
      </c>
      <c r="L6" s="98" t="s">
        <v>544</v>
      </c>
      <c r="M6" s="107">
        <v>34.666666666666671</v>
      </c>
      <c r="N6" s="98">
        <v>3</v>
      </c>
      <c r="O6" s="98">
        <v>166</v>
      </c>
      <c r="P6" s="98">
        <v>7</v>
      </c>
      <c r="Q6" s="108">
        <v>23.714285714285715</v>
      </c>
      <c r="R6" s="109">
        <v>3</v>
      </c>
      <c r="S6" s="98">
        <v>28</v>
      </c>
      <c r="T6" s="110">
        <v>29.714285714285719</v>
      </c>
      <c r="U6" s="108">
        <v>4.7884615384615374</v>
      </c>
      <c r="W6" s="80" t="s">
        <v>558</v>
      </c>
      <c r="X6" s="80">
        <v>5</v>
      </c>
      <c r="AA6" s="80">
        <v>5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346</v>
      </c>
      <c r="B7" s="80">
        <v>9</v>
      </c>
      <c r="C7" s="80">
        <v>9</v>
      </c>
      <c r="D7" s="80">
        <v>1</v>
      </c>
      <c r="E7" s="80">
        <v>124</v>
      </c>
      <c r="F7" s="85">
        <v>15.5</v>
      </c>
      <c r="G7" s="80">
        <v>0</v>
      </c>
      <c r="H7" s="80">
        <v>0</v>
      </c>
      <c r="I7" s="80">
        <v>31</v>
      </c>
      <c r="J7" s="80" t="s">
        <v>574</v>
      </c>
      <c r="L7" s="98" t="s">
        <v>93</v>
      </c>
      <c r="M7" s="107">
        <v>90</v>
      </c>
      <c r="N7" s="98">
        <v>17</v>
      </c>
      <c r="O7" s="98">
        <v>338</v>
      </c>
      <c r="P7" s="98">
        <v>7</v>
      </c>
      <c r="Q7" s="108">
        <v>48.285714285714285</v>
      </c>
      <c r="R7" s="109">
        <v>3</v>
      </c>
      <c r="S7" s="98">
        <v>43</v>
      </c>
      <c r="T7" s="110">
        <v>77.142857142857139</v>
      </c>
      <c r="U7" s="108">
        <v>3.7555555555555555</v>
      </c>
      <c r="W7" s="80" t="s">
        <v>689</v>
      </c>
      <c r="X7" s="80">
        <v>4</v>
      </c>
      <c r="AA7" s="80">
        <v>4</v>
      </c>
      <c r="AC7" s="92" t="s">
        <v>72</v>
      </c>
      <c r="AD7" s="80">
        <v>2185</v>
      </c>
      <c r="AE7" s="80">
        <v>310</v>
      </c>
      <c r="AF7" s="80">
        <v>2495</v>
      </c>
      <c r="AG7" s="80">
        <v>147</v>
      </c>
      <c r="AH7" s="88">
        <v>710.66666666666663</v>
      </c>
    </row>
    <row r="8" spans="1:34" x14ac:dyDescent="0.2">
      <c r="A8" s="80" t="s">
        <v>717</v>
      </c>
      <c r="B8" s="80">
        <v>6</v>
      </c>
      <c r="C8" s="80">
        <v>6</v>
      </c>
      <c r="D8" s="80">
        <v>2</v>
      </c>
      <c r="E8" s="80">
        <v>60</v>
      </c>
      <c r="F8" s="85">
        <v>15</v>
      </c>
      <c r="G8" s="80">
        <v>0</v>
      </c>
      <c r="H8" s="80">
        <v>0</v>
      </c>
      <c r="I8" s="80">
        <v>23</v>
      </c>
      <c r="J8" s="80" t="s">
        <v>574</v>
      </c>
      <c r="L8" s="98" t="s">
        <v>716</v>
      </c>
      <c r="M8" s="107">
        <v>67</v>
      </c>
      <c r="N8" s="98">
        <v>4</v>
      </c>
      <c r="O8" s="98">
        <v>289</v>
      </c>
      <c r="P8" s="98">
        <v>7</v>
      </c>
      <c r="Q8" s="108">
        <v>41.285714285714285</v>
      </c>
      <c r="R8" s="109">
        <v>2</v>
      </c>
      <c r="S8" s="98">
        <v>37</v>
      </c>
      <c r="T8" s="110">
        <v>57.428571428571431</v>
      </c>
      <c r="U8" s="108">
        <v>4.3134328358208958</v>
      </c>
      <c r="W8" s="80" t="s">
        <v>93</v>
      </c>
      <c r="X8" s="80">
        <v>4</v>
      </c>
      <c r="AA8" s="80">
        <v>4</v>
      </c>
      <c r="AC8" s="92" t="s">
        <v>708</v>
      </c>
      <c r="AD8" s="80">
        <v>2297</v>
      </c>
      <c r="AE8" s="80">
        <v>270</v>
      </c>
      <c r="AF8" s="80">
        <v>2569</v>
      </c>
      <c r="AG8" s="80">
        <v>86</v>
      </c>
      <c r="AH8" s="88">
        <v>587.16666666666674</v>
      </c>
    </row>
    <row r="9" spans="1:34" x14ac:dyDescent="0.2">
      <c r="A9" s="80" t="s">
        <v>291</v>
      </c>
      <c r="B9" s="80">
        <v>16</v>
      </c>
      <c r="C9" s="80">
        <v>16</v>
      </c>
      <c r="D9" s="80">
        <v>4</v>
      </c>
      <c r="E9" s="80">
        <v>155</v>
      </c>
      <c r="F9" s="85">
        <v>12.916666666666666</v>
      </c>
      <c r="G9" s="80">
        <v>0</v>
      </c>
      <c r="H9" s="80">
        <v>0</v>
      </c>
      <c r="I9" s="80">
        <v>20</v>
      </c>
      <c r="J9" s="80" t="s">
        <v>701</v>
      </c>
      <c r="L9" s="98" t="s">
        <v>542</v>
      </c>
      <c r="M9" s="107">
        <v>49</v>
      </c>
      <c r="N9" s="98">
        <v>8</v>
      </c>
      <c r="O9" s="98">
        <v>166</v>
      </c>
      <c r="P9" s="98">
        <v>7</v>
      </c>
      <c r="Q9" s="108">
        <v>23.714285714285715</v>
      </c>
      <c r="R9" s="109">
        <v>3</v>
      </c>
      <c r="S9" s="98">
        <v>30</v>
      </c>
      <c r="T9" s="110">
        <v>42</v>
      </c>
      <c r="U9" s="108">
        <v>3.3877551020408165</v>
      </c>
      <c r="W9" s="80" t="s">
        <v>715</v>
      </c>
      <c r="X9" s="80">
        <v>3</v>
      </c>
      <c r="AA9" s="80">
        <v>3</v>
      </c>
      <c r="AC9" s="92"/>
    </row>
    <row r="10" spans="1:34" x14ac:dyDescent="0.2">
      <c r="A10" s="80" t="s">
        <v>688</v>
      </c>
      <c r="B10" s="80">
        <v>8</v>
      </c>
      <c r="C10" s="80">
        <v>7</v>
      </c>
      <c r="D10" s="80">
        <v>0</v>
      </c>
      <c r="E10" s="80">
        <v>89</v>
      </c>
      <c r="F10" s="85">
        <v>12.714285714285714</v>
      </c>
      <c r="G10" s="80">
        <v>0</v>
      </c>
      <c r="H10" s="80">
        <v>0</v>
      </c>
      <c r="I10" s="80">
        <v>27</v>
      </c>
      <c r="J10" s="80" t="s">
        <v>574</v>
      </c>
      <c r="L10" s="98" t="s">
        <v>715</v>
      </c>
      <c r="M10" s="107">
        <v>24.333333333333336</v>
      </c>
      <c r="N10" s="98">
        <v>1</v>
      </c>
      <c r="O10" s="98">
        <v>104</v>
      </c>
      <c r="P10" s="98">
        <v>5</v>
      </c>
      <c r="Q10" s="108">
        <v>20.8</v>
      </c>
      <c r="R10" s="109">
        <v>2</v>
      </c>
      <c r="S10" s="98">
        <v>5</v>
      </c>
      <c r="T10" s="110">
        <v>29.2</v>
      </c>
      <c r="U10" s="108">
        <v>4.2739726027397253</v>
      </c>
      <c r="W10" s="80" t="s">
        <v>346</v>
      </c>
      <c r="X10" s="80">
        <v>2</v>
      </c>
      <c r="Y10" s="80">
        <v>1</v>
      </c>
      <c r="AA10" s="80">
        <v>3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558</v>
      </c>
      <c r="B11" s="80">
        <v>10</v>
      </c>
      <c r="C11" s="80">
        <v>8</v>
      </c>
      <c r="D11" s="80">
        <v>3</v>
      </c>
      <c r="E11" s="80">
        <v>55</v>
      </c>
      <c r="F11" s="85">
        <v>11</v>
      </c>
      <c r="G11" s="80">
        <v>0</v>
      </c>
      <c r="H11" s="80">
        <v>0</v>
      </c>
      <c r="I11" s="80">
        <v>23</v>
      </c>
      <c r="J11" s="80" t="s">
        <v>574</v>
      </c>
      <c r="L11" s="98" t="s">
        <v>410</v>
      </c>
      <c r="M11" s="107">
        <v>49.833333333333329</v>
      </c>
      <c r="N11" s="98">
        <v>11</v>
      </c>
      <c r="O11" s="98">
        <v>149</v>
      </c>
      <c r="P11" s="98">
        <v>5</v>
      </c>
      <c r="Q11" s="108">
        <v>29.8</v>
      </c>
      <c r="R11" s="109">
        <v>2</v>
      </c>
      <c r="S11" s="98">
        <v>26</v>
      </c>
      <c r="T11" s="110">
        <v>59.8</v>
      </c>
      <c r="U11" s="108">
        <v>2.9899665551839467</v>
      </c>
      <c r="W11" s="80" t="s">
        <v>716</v>
      </c>
      <c r="X11" s="80">
        <v>3</v>
      </c>
      <c r="AA11" s="80">
        <v>3</v>
      </c>
      <c r="AC11" s="92" t="s">
        <v>72</v>
      </c>
      <c r="AD11" s="80">
        <v>3.5107879924953096</v>
      </c>
      <c r="AF11" s="84">
        <v>16.972789115646258</v>
      </c>
      <c r="AH11" s="91">
        <v>4.8344671201814053</v>
      </c>
    </row>
    <row r="12" spans="1:34" x14ac:dyDescent="0.2">
      <c r="A12" s="80" t="s">
        <v>91</v>
      </c>
      <c r="B12" s="80">
        <v>12</v>
      </c>
      <c r="C12" s="80">
        <v>12</v>
      </c>
      <c r="D12" s="80">
        <v>0</v>
      </c>
      <c r="E12" s="80">
        <v>127</v>
      </c>
      <c r="F12" s="85">
        <v>10.583333333333334</v>
      </c>
      <c r="G12" s="80">
        <v>0</v>
      </c>
      <c r="H12" s="80">
        <v>0</v>
      </c>
      <c r="I12" s="80">
        <v>31</v>
      </c>
      <c r="J12" s="80" t="s">
        <v>574</v>
      </c>
      <c r="L12" s="98" t="s">
        <v>717</v>
      </c>
      <c r="M12" s="107">
        <v>3</v>
      </c>
      <c r="N12" s="98">
        <v>5</v>
      </c>
      <c r="O12" s="98">
        <v>14</v>
      </c>
      <c r="P12" s="98">
        <v>1</v>
      </c>
      <c r="Q12" s="108">
        <v>14</v>
      </c>
      <c r="R12" s="109">
        <v>1</v>
      </c>
      <c r="S12" s="98">
        <v>14</v>
      </c>
      <c r="T12" s="110">
        <v>18</v>
      </c>
      <c r="U12" s="108">
        <v>4.666666666666667</v>
      </c>
      <c r="W12" s="80" t="s">
        <v>187</v>
      </c>
      <c r="X12" s="80">
        <v>1</v>
      </c>
      <c r="Z12" s="80">
        <v>2</v>
      </c>
      <c r="AA12" s="80">
        <v>3</v>
      </c>
      <c r="AC12" s="92" t="s">
        <v>708</v>
      </c>
      <c r="AD12" s="80">
        <v>4.3752483678682932</v>
      </c>
      <c r="AF12" s="84">
        <v>29.872093023255815</v>
      </c>
      <c r="AH12" s="91">
        <v>6.8275193798449623</v>
      </c>
    </row>
    <row r="13" spans="1:34" x14ac:dyDescent="0.2">
      <c r="A13" s="80" t="s">
        <v>715</v>
      </c>
      <c r="B13" s="80">
        <v>12</v>
      </c>
      <c r="C13" s="80">
        <v>10</v>
      </c>
      <c r="D13" s="80">
        <v>0</v>
      </c>
      <c r="E13" s="80">
        <v>88</v>
      </c>
      <c r="F13" s="85">
        <v>8.8000000000000007</v>
      </c>
      <c r="G13" s="80">
        <v>0</v>
      </c>
      <c r="H13" s="80">
        <v>0</v>
      </c>
      <c r="I13" s="80">
        <v>19</v>
      </c>
      <c r="J13" s="80" t="s">
        <v>574</v>
      </c>
      <c r="L13" s="98" t="s">
        <v>688</v>
      </c>
      <c r="M13" s="98">
        <v>3</v>
      </c>
      <c r="N13" s="98"/>
      <c r="O13" s="98">
        <v>31</v>
      </c>
      <c r="P13" s="98">
        <v>1</v>
      </c>
      <c r="Q13" s="108">
        <v>31</v>
      </c>
      <c r="R13" s="109">
        <v>1</v>
      </c>
      <c r="S13" s="98">
        <v>31</v>
      </c>
      <c r="T13" s="98">
        <v>18</v>
      </c>
      <c r="U13" s="98">
        <v>10.333333333333334</v>
      </c>
      <c r="W13" s="80" t="s">
        <v>687</v>
      </c>
      <c r="X13" s="80">
        <v>2</v>
      </c>
      <c r="AA13" s="80">
        <v>2</v>
      </c>
    </row>
    <row r="14" spans="1:34" x14ac:dyDescent="0.2">
      <c r="A14" s="80" t="s">
        <v>488</v>
      </c>
      <c r="B14" s="80">
        <v>10</v>
      </c>
      <c r="C14" s="80">
        <v>7</v>
      </c>
      <c r="D14" s="80">
        <v>1</v>
      </c>
      <c r="E14" s="80">
        <v>47</v>
      </c>
      <c r="F14" s="85">
        <v>7.833333333333333</v>
      </c>
      <c r="G14" s="80">
        <v>0</v>
      </c>
      <c r="H14" s="80">
        <v>0</v>
      </c>
      <c r="I14" s="80">
        <v>21</v>
      </c>
      <c r="J14" s="80" t="s">
        <v>574</v>
      </c>
      <c r="L14" s="98" t="s">
        <v>346</v>
      </c>
      <c r="M14" s="98">
        <v>5</v>
      </c>
      <c r="N14" s="98"/>
      <c r="O14" s="98">
        <v>29</v>
      </c>
      <c r="P14" s="98">
        <v>1</v>
      </c>
      <c r="Q14" s="108">
        <v>29</v>
      </c>
      <c r="R14" s="109">
        <v>1</v>
      </c>
      <c r="S14" s="98">
        <v>29</v>
      </c>
      <c r="T14" s="98">
        <v>30</v>
      </c>
      <c r="U14" s="98">
        <v>5.8</v>
      </c>
      <c r="W14" s="80" t="s">
        <v>690</v>
      </c>
      <c r="X14" s="80">
        <v>2</v>
      </c>
      <c r="AA14" s="80">
        <v>2</v>
      </c>
    </row>
    <row r="15" spans="1:34" x14ac:dyDescent="0.2">
      <c r="A15" s="80" t="s">
        <v>93</v>
      </c>
      <c r="B15" s="80">
        <v>15</v>
      </c>
      <c r="C15" s="80">
        <v>10</v>
      </c>
      <c r="D15" s="80">
        <v>4</v>
      </c>
      <c r="E15" s="80">
        <v>47</v>
      </c>
      <c r="F15" s="85">
        <v>7.833333333333333</v>
      </c>
      <c r="G15" s="80">
        <v>0</v>
      </c>
      <c r="H15" s="80">
        <v>0</v>
      </c>
      <c r="I15" s="80">
        <v>19</v>
      </c>
      <c r="J15" s="80" t="s">
        <v>574</v>
      </c>
      <c r="L15" s="80" t="s">
        <v>381</v>
      </c>
      <c r="M15" s="80">
        <v>2</v>
      </c>
      <c r="N15" s="80">
        <v>1</v>
      </c>
      <c r="O15" s="80">
        <v>3</v>
      </c>
      <c r="Q15" s="80" t="s">
        <v>574</v>
      </c>
      <c r="R15" s="109">
        <v>0</v>
      </c>
      <c r="S15" s="80">
        <v>3</v>
      </c>
      <c r="T15" s="80" t="s">
        <v>574</v>
      </c>
      <c r="U15" s="80">
        <v>1.5</v>
      </c>
      <c r="W15" s="80" t="s">
        <v>542</v>
      </c>
      <c r="X15" s="80">
        <v>2</v>
      </c>
      <c r="AA15" s="80">
        <v>2</v>
      </c>
    </row>
    <row r="16" spans="1:34" x14ac:dyDescent="0.2">
      <c r="A16" s="80" t="s">
        <v>410</v>
      </c>
      <c r="B16" s="80">
        <v>6</v>
      </c>
      <c r="C16" s="80">
        <v>6</v>
      </c>
      <c r="D16" s="80">
        <v>3</v>
      </c>
      <c r="E16" s="80">
        <v>19</v>
      </c>
      <c r="F16" s="85">
        <v>6.333333333333333</v>
      </c>
      <c r="G16" s="80">
        <v>0</v>
      </c>
      <c r="H16" s="80">
        <v>0</v>
      </c>
      <c r="I16" s="80">
        <v>9</v>
      </c>
      <c r="J16" s="80" t="s">
        <v>574</v>
      </c>
      <c r="L16" s="80" t="s">
        <v>687</v>
      </c>
      <c r="M16" s="80">
        <v>4</v>
      </c>
      <c r="N16" s="80">
        <v>1</v>
      </c>
      <c r="O16" s="80">
        <v>25</v>
      </c>
      <c r="Q16" s="80" t="s">
        <v>574</v>
      </c>
      <c r="R16" s="109">
        <v>0</v>
      </c>
      <c r="S16" s="80">
        <v>25</v>
      </c>
      <c r="T16" s="80" t="s">
        <v>574</v>
      </c>
      <c r="U16" s="80">
        <v>6.25</v>
      </c>
      <c r="W16" s="80" t="s">
        <v>91</v>
      </c>
      <c r="X16" s="80">
        <v>2</v>
      </c>
      <c r="AA16" s="80">
        <v>2</v>
      </c>
    </row>
    <row r="17" spans="1:27" x14ac:dyDescent="0.2">
      <c r="A17" s="80" t="s">
        <v>716</v>
      </c>
      <c r="B17" s="80">
        <v>17</v>
      </c>
      <c r="C17" s="80">
        <v>15</v>
      </c>
      <c r="D17" s="80">
        <v>2</v>
      </c>
      <c r="E17" s="80">
        <v>70</v>
      </c>
      <c r="F17" s="85">
        <v>5.384615384615385</v>
      </c>
      <c r="G17" s="80">
        <v>0</v>
      </c>
      <c r="H17" s="80">
        <v>0</v>
      </c>
      <c r="I17" s="80">
        <v>19</v>
      </c>
      <c r="J17" s="80" t="s">
        <v>574</v>
      </c>
      <c r="W17" s="80" t="s">
        <v>488</v>
      </c>
      <c r="X17" s="80">
        <v>1</v>
      </c>
      <c r="AA17" s="80">
        <v>1</v>
      </c>
    </row>
    <row r="18" spans="1:27" x14ac:dyDescent="0.2">
      <c r="A18" s="80" t="s">
        <v>687</v>
      </c>
      <c r="B18" s="80">
        <v>5</v>
      </c>
      <c r="C18" s="80">
        <v>5</v>
      </c>
      <c r="D18" s="80">
        <v>0</v>
      </c>
      <c r="E18" s="80">
        <v>20</v>
      </c>
      <c r="F18" s="85">
        <v>4</v>
      </c>
      <c r="G18" s="80">
        <v>0</v>
      </c>
      <c r="H18" s="80">
        <v>0</v>
      </c>
      <c r="I18" s="80">
        <v>8</v>
      </c>
      <c r="J18" s="80" t="s">
        <v>574</v>
      </c>
      <c r="L18" s="93" t="s">
        <v>62</v>
      </c>
      <c r="W18" s="80" t="s">
        <v>717</v>
      </c>
      <c r="X18" s="80">
        <v>1</v>
      </c>
      <c r="AA18" s="80">
        <v>1</v>
      </c>
    </row>
    <row r="19" spans="1:27" x14ac:dyDescent="0.2">
      <c r="A19" s="101" t="s">
        <v>544</v>
      </c>
      <c r="B19" s="101">
        <v>14</v>
      </c>
      <c r="C19" s="101">
        <v>11</v>
      </c>
      <c r="D19" s="101">
        <v>0</v>
      </c>
      <c r="E19" s="101">
        <v>40</v>
      </c>
      <c r="F19" s="102">
        <v>3.6363636363636362</v>
      </c>
      <c r="G19" s="101">
        <v>0</v>
      </c>
      <c r="H19" s="101">
        <v>0</v>
      </c>
      <c r="I19" s="101">
        <v>16</v>
      </c>
      <c r="J19" s="98" t="s">
        <v>574</v>
      </c>
      <c r="W19" s="80" t="s">
        <v>723</v>
      </c>
      <c r="X19" s="80">
        <v>1</v>
      </c>
      <c r="AA19" s="80">
        <v>1</v>
      </c>
    </row>
    <row r="20" spans="1:27" x14ac:dyDescent="0.2">
      <c r="A20" s="80" t="s">
        <v>187</v>
      </c>
      <c r="B20" s="80">
        <v>4</v>
      </c>
      <c r="C20" s="80">
        <v>4</v>
      </c>
      <c r="D20" s="80">
        <v>0</v>
      </c>
      <c r="E20" s="80">
        <v>46</v>
      </c>
      <c r="F20" s="85">
        <v>11.5</v>
      </c>
      <c r="G20" s="80">
        <v>0</v>
      </c>
      <c r="H20" s="80">
        <v>0</v>
      </c>
      <c r="I20" s="80">
        <v>40</v>
      </c>
      <c r="J20" s="86" t="s">
        <v>701</v>
      </c>
    </row>
    <row r="21" spans="1:27" x14ac:dyDescent="0.2">
      <c r="A21" s="80" t="s">
        <v>718</v>
      </c>
      <c r="B21" s="80">
        <v>1</v>
      </c>
      <c r="C21" s="80">
        <v>1</v>
      </c>
      <c r="D21" s="80">
        <v>0</v>
      </c>
      <c r="E21" s="80">
        <v>3</v>
      </c>
      <c r="F21" s="85">
        <v>3</v>
      </c>
      <c r="G21" s="80">
        <v>0</v>
      </c>
      <c r="H21" s="80">
        <v>0</v>
      </c>
      <c r="I21" s="80">
        <v>3</v>
      </c>
      <c r="J21" s="80" t="s">
        <v>574</v>
      </c>
    </row>
    <row r="22" spans="1:27" x14ac:dyDescent="0.2">
      <c r="A22" s="80" t="s">
        <v>719</v>
      </c>
      <c r="B22" s="80">
        <v>1</v>
      </c>
      <c r="C22" s="80">
        <v>1</v>
      </c>
      <c r="D22" s="80">
        <v>0</v>
      </c>
      <c r="E22" s="80">
        <v>3</v>
      </c>
      <c r="F22" s="85">
        <v>3</v>
      </c>
      <c r="G22" s="80">
        <v>0</v>
      </c>
      <c r="H22" s="80">
        <v>0</v>
      </c>
      <c r="I22" s="80">
        <v>3</v>
      </c>
      <c r="J22" s="80" t="s">
        <v>574</v>
      </c>
    </row>
    <row r="23" spans="1:27" x14ac:dyDescent="0.2">
      <c r="A23" s="98" t="s">
        <v>690</v>
      </c>
      <c r="B23" s="98">
        <v>2</v>
      </c>
      <c r="C23" s="98">
        <v>2</v>
      </c>
      <c r="D23" s="98">
        <v>0</v>
      </c>
      <c r="E23" s="98">
        <v>3</v>
      </c>
      <c r="F23" s="99">
        <v>1.5</v>
      </c>
      <c r="G23" s="98">
        <v>0</v>
      </c>
      <c r="H23" s="98">
        <v>0</v>
      </c>
      <c r="I23" s="98">
        <v>2</v>
      </c>
      <c r="J23" s="80" t="s">
        <v>574</v>
      </c>
    </row>
    <row r="24" spans="1:27" x14ac:dyDescent="0.2">
      <c r="A24" s="80" t="s">
        <v>565</v>
      </c>
      <c r="B24" s="80">
        <v>1</v>
      </c>
      <c r="C24" s="80">
        <v>1</v>
      </c>
      <c r="D24" s="80">
        <v>0</v>
      </c>
      <c r="E24" s="80">
        <v>1</v>
      </c>
      <c r="F24" s="85">
        <v>1</v>
      </c>
      <c r="G24" s="80">
        <v>0</v>
      </c>
      <c r="H24" s="80">
        <v>0</v>
      </c>
      <c r="I24" s="80">
        <v>1</v>
      </c>
      <c r="J24" s="80" t="s">
        <v>574</v>
      </c>
    </row>
    <row r="25" spans="1:27" x14ac:dyDescent="0.2">
      <c r="A25" s="80" t="s">
        <v>720</v>
      </c>
      <c r="B25" s="80">
        <v>1</v>
      </c>
      <c r="C25" s="80">
        <v>1</v>
      </c>
      <c r="D25" s="80">
        <v>0</v>
      </c>
      <c r="E25" s="80">
        <v>0</v>
      </c>
      <c r="F25" s="85">
        <v>0</v>
      </c>
      <c r="G25" s="80">
        <v>0</v>
      </c>
      <c r="H25" s="80">
        <v>0</v>
      </c>
      <c r="I25" s="80">
        <v>0</v>
      </c>
      <c r="J25" s="80" t="s">
        <v>574</v>
      </c>
    </row>
    <row r="26" spans="1:27" x14ac:dyDescent="0.2">
      <c r="A26" s="80" t="s">
        <v>721</v>
      </c>
      <c r="B26" s="80">
        <v>1</v>
      </c>
      <c r="C26" s="80">
        <v>1</v>
      </c>
      <c r="D26" s="80">
        <v>0</v>
      </c>
      <c r="E26" s="80">
        <v>0</v>
      </c>
      <c r="F26" s="85">
        <v>0</v>
      </c>
      <c r="G26" s="80">
        <v>0</v>
      </c>
      <c r="H26" s="80">
        <v>0</v>
      </c>
      <c r="I26" s="80">
        <v>0</v>
      </c>
      <c r="J26" s="80" t="s">
        <v>574</v>
      </c>
    </row>
    <row r="27" spans="1:27" x14ac:dyDescent="0.2">
      <c r="A27" s="80" t="s">
        <v>723</v>
      </c>
      <c r="B27" s="80">
        <v>1</v>
      </c>
      <c r="C27" s="80">
        <v>1</v>
      </c>
      <c r="D27" s="80">
        <v>0</v>
      </c>
      <c r="E27" s="80">
        <v>0</v>
      </c>
      <c r="F27" s="85">
        <v>0</v>
      </c>
      <c r="G27" s="80">
        <v>0</v>
      </c>
      <c r="H27" s="80">
        <v>0</v>
      </c>
      <c r="I27" s="80">
        <v>0</v>
      </c>
      <c r="J27" s="80" t="s">
        <v>574</v>
      </c>
    </row>
    <row r="28" spans="1:27" x14ac:dyDescent="0.2">
      <c r="A28" s="80" t="s">
        <v>722</v>
      </c>
      <c r="B28" s="80">
        <v>1</v>
      </c>
      <c r="C28" s="80">
        <v>1</v>
      </c>
      <c r="D28" s="80">
        <v>1</v>
      </c>
      <c r="E28" s="80">
        <v>0</v>
      </c>
      <c r="F28" s="85" t="s">
        <v>702</v>
      </c>
      <c r="G28" s="80">
        <v>0</v>
      </c>
      <c r="H28" s="80">
        <v>0</v>
      </c>
      <c r="I28" s="80">
        <v>0</v>
      </c>
      <c r="J28" s="98" t="s">
        <v>701</v>
      </c>
    </row>
    <row r="30" spans="1:27" x14ac:dyDescent="0.2">
      <c r="A30" s="148" t="s">
        <v>620</v>
      </c>
      <c r="B30" s="148"/>
      <c r="C30" s="148"/>
      <c r="D30" s="148"/>
      <c r="E30" s="148"/>
      <c r="F30" s="148"/>
      <c r="G30" s="148"/>
      <c r="H30" s="148"/>
      <c r="I30" s="148"/>
    </row>
  </sheetData>
  <mergeCells count="2">
    <mergeCell ref="A30:I30"/>
    <mergeCell ref="I4:J4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5"/>
  <dimension ref="A1:Z45"/>
  <sheetViews>
    <sheetView workbookViewId="0"/>
  </sheetViews>
  <sheetFormatPr defaultRowHeight="12.75" x14ac:dyDescent="0.2"/>
  <cols>
    <col min="1" max="1" width="11.85546875" style="1" bestFit="1" customWidth="1"/>
    <col min="2" max="2" width="13.85546875" style="1" bestFit="1" customWidth="1"/>
    <col min="3" max="3" width="3" style="1" bestFit="1" customWidth="1"/>
    <col min="4" max="4" width="3.42578125" style="1" bestFit="1" customWidth="1"/>
    <col min="5" max="5" width="6.5703125" style="1" bestFit="1" customWidth="1"/>
    <col min="6" max="6" width="4.140625" style="1" bestFit="1" customWidth="1"/>
    <col min="7" max="7" width="9" style="1" bestFit="1" customWidth="1"/>
    <col min="8" max="8" width="3.28515625" style="1" bestFit="1" customWidth="1"/>
    <col min="9" max="9" width="5.5703125" style="1" customWidth="1"/>
    <col min="10" max="10" width="9.140625" style="1"/>
    <col min="11" max="11" width="15.28515625" style="1" bestFit="1" customWidth="1"/>
    <col min="12" max="12" width="8.5703125" style="1" bestFit="1" customWidth="1"/>
    <col min="13" max="13" width="7" style="1" bestFit="1" customWidth="1"/>
    <col min="14" max="14" width="5.5703125" style="1" bestFit="1" customWidth="1"/>
    <col min="15" max="15" width="5.7109375" style="1" bestFit="1" customWidth="1"/>
    <col min="16" max="16" width="9.5703125" style="1" bestFit="1" customWidth="1"/>
    <col min="17" max="18" width="5.5703125" style="1" bestFit="1" customWidth="1"/>
    <col min="19" max="19" width="5.140625" style="1" bestFit="1" customWidth="1"/>
    <col min="20" max="20" width="15.85546875" style="1" bestFit="1" customWidth="1"/>
    <col min="21" max="16384" width="9.140625" style="1"/>
  </cols>
  <sheetData>
    <row r="1" spans="1:21" ht="48" customHeight="1" x14ac:dyDescent="0.2">
      <c r="D1" s="152" t="s">
        <v>681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3" spans="1:21" x14ac:dyDescent="0.2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</row>
    <row r="4" spans="1:21" x14ac:dyDescent="0.2">
      <c r="K4" s="8"/>
      <c r="L4" s="22"/>
      <c r="M4" s="22"/>
      <c r="N4" s="22"/>
      <c r="O4" s="22"/>
      <c r="P4" s="22"/>
      <c r="Q4" s="22"/>
      <c r="R4" s="22"/>
      <c r="S4" s="22"/>
    </row>
    <row r="5" spans="1:21" x14ac:dyDescent="0.2">
      <c r="A5" s="2" t="s">
        <v>652</v>
      </c>
      <c r="B5" s="2">
        <v>15</v>
      </c>
      <c r="C5" s="2">
        <v>15</v>
      </c>
      <c r="D5" s="2">
        <v>2</v>
      </c>
      <c r="E5" s="56">
        <v>758</v>
      </c>
      <c r="F5" s="36" t="s">
        <v>653</v>
      </c>
      <c r="G5" s="3">
        <v>58.307692307692307</v>
      </c>
      <c r="H5" s="46" t="s">
        <v>673</v>
      </c>
      <c r="I5" s="24">
        <v>1</v>
      </c>
      <c r="K5" s="1" t="s">
        <v>657</v>
      </c>
      <c r="L5" s="1">
        <v>256.39999999999998</v>
      </c>
      <c r="M5" s="1">
        <v>54</v>
      </c>
      <c r="N5" s="24">
        <v>785</v>
      </c>
      <c r="O5" s="24">
        <v>48</v>
      </c>
      <c r="P5" s="3">
        <v>16.354166666666668</v>
      </c>
      <c r="S5" s="2" t="s">
        <v>675</v>
      </c>
    </row>
    <row r="6" spans="1:21" x14ac:dyDescent="0.2">
      <c r="A6" s="2" t="s">
        <v>654</v>
      </c>
      <c r="B6" s="2">
        <v>15</v>
      </c>
      <c r="C6" s="2">
        <v>11</v>
      </c>
      <c r="D6" s="2">
        <v>5</v>
      </c>
      <c r="E6" s="56">
        <v>250</v>
      </c>
      <c r="F6" s="36">
        <v>43</v>
      </c>
      <c r="G6" s="3">
        <v>41.666666666666664</v>
      </c>
      <c r="H6" s="46"/>
      <c r="I6" s="24"/>
      <c r="K6" s="38" t="s">
        <v>665</v>
      </c>
      <c r="L6" s="39">
        <v>130.5</v>
      </c>
      <c r="M6" s="39">
        <v>22</v>
      </c>
      <c r="N6" s="24">
        <v>423</v>
      </c>
      <c r="O6" s="44">
        <v>28</v>
      </c>
      <c r="P6" s="29">
        <v>15.107142857142858</v>
      </c>
      <c r="R6" s="40"/>
      <c r="S6" s="4" t="s">
        <v>331</v>
      </c>
    </row>
    <row r="7" spans="1:21" x14ac:dyDescent="0.2">
      <c r="A7" s="2" t="s">
        <v>655</v>
      </c>
      <c r="B7" s="2">
        <v>3</v>
      </c>
      <c r="C7" s="2">
        <v>2</v>
      </c>
      <c r="D7" s="2">
        <v>1</v>
      </c>
      <c r="E7" s="56">
        <v>36</v>
      </c>
      <c r="F7" s="36" t="s">
        <v>95</v>
      </c>
      <c r="G7" s="3">
        <v>36</v>
      </c>
      <c r="H7" s="46"/>
      <c r="I7" s="24"/>
      <c r="K7" s="38" t="s">
        <v>666</v>
      </c>
      <c r="L7" s="39">
        <v>95</v>
      </c>
      <c r="M7" s="39">
        <v>22</v>
      </c>
      <c r="N7" s="39">
        <v>319</v>
      </c>
      <c r="O7" s="45">
        <v>19</v>
      </c>
      <c r="P7" s="32">
        <v>16.789473684210527</v>
      </c>
      <c r="S7" s="5" t="s">
        <v>439</v>
      </c>
    </row>
    <row r="8" spans="1:21" x14ac:dyDescent="0.2">
      <c r="A8" s="2" t="s">
        <v>656</v>
      </c>
      <c r="B8" s="2">
        <v>2</v>
      </c>
      <c r="C8" s="2">
        <v>2</v>
      </c>
      <c r="D8" s="2">
        <v>1</v>
      </c>
      <c r="E8" s="56">
        <v>28</v>
      </c>
      <c r="F8" s="36">
        <v>28</v>
      </c>
      <c r="G8" s="3">
        <v>28</v>
      </c>
      <c r="H8" s="46"/>
      <c r="I8" s="24"/>
      <c r="K8" s="38" t="s">
        <v>659</v>
      </c>
      <c r="L8" s="39">
        <v>121.5</v>
      </c>
      <c r="M8" s="39">
        <v>25</v>
      </c>
      <c r="N8" s="39">
        <v>427</v>
      </c>
      <c r="O8" s="45">
        <v>18</v>
      </c>
      <c r="P8" s="32">
        <v>23.722222222222221</v>
      </c>
      <c r="S8" s="18" t="s">
        <v>676</v>
      </c>
    </row>
    <row r="9" spans="1:21" x14ac:dyDescent="0.2">
      <c r="A9" s="2" t="s">
        <v>657</v>
      </c>
      <c r="B9" s="2">
        <v>18</v>
      </c>
      <c r="C9" s="2">
        <v>14</v>
      </c>
      <c r="D9" s="2">
        <v>2</v>
      </c>
      <c r="E9" s="56">
        <v>322</v>
      </c>
      <c r="F9" s="36" t="s">
        <v>658</v>
      </c>
      <c r="G9" s="3">
        <v>26.833333333333332</v>
      </c>
      <c r="H9" s="46" t="s">
        <v>674</v>
      </c>
      <c r="I9" s="24"/>
      <c r="K9" s="38" t="s">
        <v>664</v>
      </c>
      <c r="L9" s="39">
        <v>131</v>
      </c>
      <c r="M9" s="39">
        <v>21</v>
      </c>
      <c r="N9" s="79">
        <v>491</v>
      </c>
      <c r="O9" s="45">
        <v>22</v>
      </c>
      <c r="P9" s="32">
        <v>22.318181818181817</v>
      </c>
      <c r="Q9" s="9"/>
      <c r="R9" s="9"/>
      <c r="S9" s="15" t="s">
        <v>331</v>
      </c>
    </row>
    <row r="10" spans="1:21" x14ac:dyDescent="0.2">
      <c r="A10" s="2" t="s">
        <v>659</v>
      </c>
      <c r="B10" s="2">
        <v>17</v>
      </c>
      <c r="C10" s="2">
        <v>15</v>
      </c>
      <c r="D10" s="2">
        <v>1</v>
      </c>
      <c r="E10" s="56">
        <v>326</v>
      </c>
      <c r="F10" s="36">
        <v>42</v>
      </c>
      <c r="G10" s="3">
        <v>23.285714285714285</v>
      </c>
      <c r="H10" s="46"/>
      <c r="I10" s="24"/>
      <c r="K10" s="52" t="s">
        <v>652</v>
      </c>
      <c r="L10" s="25">
        <v>13.2</v>
      </c>
      <c r="M10" s="25">
        <v>2</v>
      </c>
      <c r="N10" s="111">
        <v>59</v>
      </c>
      <c r="O10" s="111">
        <v>2</v>
      </c>
      <c r="P10" s="54" t="s">
        <v>678</v>
      </c>
    </row>
    <row r="11" spans="1:21" x14ac:dyDescent="0.2">
      <c r="A11" s="2" t="s">
        <v>660</v>
      </c>
      <c r="B11" s="2">
        <v>11</v>
      </c>
      <c r="C11" s="2">
        <v>11</v>
      </c>
      <c r="D11" s="2">
        <v>2</v>
      </c>
      <c r="E11" s="56">
        <v>202</v>
      </c>
      <c r="F11" s="36">
        <v>52</v>
      </c>
      <c r="G11" s="3">
        <v>22.444444444444443</v>
      </c>
      <c r="H11" s="46" t="s">
        <v>674</v>
      </c>
      <c r="I11" s="24"/>
      <c r="K11" s="38" t="s">
        <v>668</v>
      </c>
      <c r="L11" s="39">
        <v>4</v>
      </c>
      <c r="M11" s="39">
        <v>0</v>
      </c>
      <c r="N11" s="46">
        <v>24</v>
      </c>
      <c r="O11" s="44">
        <v>1</v>
      </c>
      <c r="P11" s="29">
        <v>24</v>
      </c>
      <c r="Q11" s="2"/>
    </row>
    <row r="12" spans="1:21" x14ac:dyDescent="0.2">
      <c r="A12" s="2" t="s">
        <v>661</v>
      </c>
      <c r="B12" s="2">
        <v>10</v>
      </c>
      <c r="C12" s="2">
        <v>9</v>
      </c>
      <c r="D12" s="2">
        <v>3</v>
      </c>
      <c r="E12" s="56">
        <v>110</v>
      </c>
      <c r="F12" s="36" t="s">
        <v>19</v>
      </c>
      <c r="G12" s="3">
        <v>18.333333333333332</v>
      </c>
      <c r="H12" s="46"/>
      <c r="I12" s="24"/>
      <c r="K12" s="38" t="s">
        <v>680</v>
      </c>
      <c r="L12" s="39">
        <v>5</v>
      </c>
      <c r="M12" s="39">
        <v>2</v>
      </c>
      <c r="N12" s="45">
        <v>9</v>
      </c>
      <c r="O12" s="45">
        <v>1</v>
      </c>
      <c r="P12" s="32">
        <v>9</v>
      </c>
    </row>
    <row r="13" spans="1:21" x14ac:dyDescent="0.2">
      <c r="A13" s="2" t="s">
        <v>662</v>
      </c>
      <c r="B13" s="2">
        <v>9</v>
      </c>
      <c r="C13" s="2">
        <v>9</v>
      </c>
      <c r="D13" s="2">
        <v>1</v>
      </c>
      <c r="E13" s="56">
        <v>146</v>
      </c>
      <c r="F13" s="36" t="s">
        <v>663</v>
      </c>
      <c r="G13" s="3">
        <v>18.25</v>
      </c>
      <c r="H13" s="46"/>
      <c r="I13" s="24"/>
      <c r="K13" s="16" t="s">
        <v>677</v>
      </c>
      <c r="L13" s="16">
        <v>4</v>
      </c>
      <c r="M13" s="16">
        <v>1</v>
      </c>
      <c r="N13" s="24">
        <v>20</v>
      </c>
      <c r="O13" s="24">
        <v>0</v>
      </c>
      <c r="P13" s="6" t="s">
        <v>678</v>
      </c>
      <c r="Q13" s="33"/>
    </row>
    <row r="14" spans="1:21" x14ac:dyDescent="0.2">
      <c r="A14" s="2" t="s">
        <v>664</v>
      </c>
      <c r="B14" s="2">
        <v>15</v>
      </c>
      <c r="C14" s="2">
        <v>8</v>
      </c>
      <c r="D14" s="2">
        <v>2</v>
      </c>
      <c r="E14" s="56">
        <v>104</v>
      </c>
      <c r="F14" s="36" t="s">
        <v>364</v>
      </c>
      <c r="G14" s="3">
        <v>17.333333333333332</v>
      </c>
      <c r="H14" s="46"/>
      <c r="I14" s="24"/>
      <c r="K14" s="38" t="s">
        <v>679</v>
      </c>
      <c r="L14" s="39">
        <v>4.2</v>
      </c>
      <c r="M14" s="39">
        <v>0</v>
      </c>
      <c r="N14" s="24">
        <v>26</v>
      </c>
      <c r="O14" s="44">
        <v>0</v>
      </c>
      <c r="P14" s="29" t="s">
        <v>678</v>
      </c>
    </row>
    <row r="15" spans="1:21" x14ac:dyDescent="0.2">
      <c r="A15" s="2" t="s">
        <v>665</v>
      </c>
      <c r="B15" s="2">
        <v>18</v>
      </c>
      <c r="C15" s="2">
        <v>16</v>
      </c>
      <c r="D15" s="2">
        <v>4</v>
      </c>
      <c r="E15" s="56">
        <v>169</v>
      </c>
      <c r="F15" s="36" t="s">
        <v>283</v>
      </c>
      <c r="G15" s="3">
        <v>14.083333333333334</v>
      </c>
      <c r="H15" s="46" t="s">
        <v>674</v>
      </c>
      <c r="I15" s="24"/>
      <c r="L15" s="38"/>
      <c r="M15" s="39"/>
      <c r="N15" s="39"/>
      <c r="O15" s="39"/>
      <c r="P15" s="29"/>
      <c r="Q15" s="29"/>
      <c r="R15" s="29"/>
      <c r="U15" s="29"/>
    </row>
    <row r="16" spans="1:21" x14ac:dyDescent="0.2">
      <c r="A16" s="2" t="s">
        <v>666</v>
      </c>
      <c r="B16" s="2">
        <v>14</v>
      </c>
      <c r="C16" s="2">
        <v>5</v>
      </c>
      <c r="D16" s="2">
        <v>3</v>
      </c>
      <c r="E16" s="56">
        <v>26</v>
      </c>
      <c r="F16" s="36" t="s">
        <v>403</v>
      </c>
      <c r="G16" s="3">
        <v>13</v>
      </c>
      <c r="H16" s="46"/>
      <c r="I16" s="24"/>
      <c r="K16" s="47" t="s">
        <v>62</v>
      </c>
      <c r="L16" s="47"/>
      <c r="M16" s="47"/>
      <c r="N16" s="47"/>
      <c r="O16" s="58"/>
      <c r="T16" s="29"/>
    </row>
    <row r="17" spans="1:26" x14ac:dyDescent="0.2">
      <c r="A17" s="2" t="s">
        <v>667</v>
      </c>
      <c r="B17" s="2">
        <v>18</v>
      </c>
      <c r="C17" s="2">
        <v>7</v>
      </c>
      <c r="D17" s="2">
        <v>3</v>
      </c>
      <c r="E17" s="56">
        <v>47</v>
      </c>
      <c r="F17" s="36">
        <v>18</v>
      </c>
      <c r="G17" s="3">
        <v>11.75</v>
      </c>
      <c r="H17" s="46"/>
      <c r="I17" s="24"/>
    </row>
    <row r="18" spans="1:26" x14ac:dyDescent="0.2">
      <c r="A18" s="2" t="s">
        <v>668</v>
      </c>
      <c r="B18" s="2">
        <v>9</v>
      </c>
      <c r="C18" s="2">
        <v>8</v>
      </c>
      <c r="D18" s="2">
        <v>1</v>
      </c>
      <c r="E18" s="56">
        <v>58</v>
      </c>
      <c r="F18" s="36">
        <v>20</v>
      </c>
      <c r="G18" s="3">
        <v>8.2857142857142865</v>
      </c>
      <c r="H18" s="46"/>
      <c r="I18" s="24"/>
      <c r="K18" s="8" t="s">
        <v>66</v>
      </c>
      <c r="L18" s="2" t="s">
        <v>673</v>
      </c>
      <c r="S18" s="16"/>
    </row>
    <row r="19" spans="1:26" x14ac:dyDescent="0.2">
      <c r="A19" s="2" t="s">
        <v>669</v>
      </c>
      <c r="B19" s="2">
        <v>3</v>
      </c>
      <c r="C19" s="2">
        <v>3</v>
      </c>
      <c r="D19" s="2">
        <v>0</v>
      </c>
      <c r="E19" s="56">
        <v>10</v>
      </c>
      <c r="F19" s="36">
        <v>9</v>
      </c>
      <c r="G19" s="3">
        <v>3.3333333333333335</v>
      </c>
      <c r="H19" s="46"/>
      <c r="I19" s="24"/>
      <c r="K19" s="21" t="s">
        <v>67</v>
      </c>
      <c r="L19" s="21" t="s">
        <v>68</v>
      </c>
      <c r="M19" s="21" t="s">
        <v>69</v>
      </c>
      <c r="N19" s="21" t="s">
        <v>70</v>
      </c>
      <c r="O19" s="151" t="s">
        <v>71</v>
      </c>
      <c r="P19" s="151"/>
      <c r="Q19" s="154"/>
      <c r="R19" s="154"/>
    </row>
    <row r="20" spans="1:26" x14ac:dyDescent="0.2">
      <c r="A20" s="2" t="s">
        <v>670</v>
      </c>
      <c r="B20" s="2">
        <v>1</v>
      </c>
      <c r="C20" s="2">
        <v>1</v>
      </c>
      <c r="D20" s="2"/>
      <c r="E20" s="56">
        <v>2</v>
      </c>
      <c r="F20" s="36">
        <v>2</v>
      </c>
      <c r="G20" s="3">
        <v>2</v>
      </c>
      <c r="H20" s="46"/>
      <c r="I20" s="24"/>
      <c r="K20" s="7"/>
      <c r="L20" s="7"/>
      <c r="M20" s="7"/>
      <c r="N20" s="7"/>
      <c r="O20" s="50"/>
      <c r="P20" s="50"/>
      <c r="Q20" s="150"/>
      <c r="R20" s="150"/>
    </row>
    <row r="21" spans="1:26" x14ac:dyDescent="0.2">
      <c r="A21" s="2" t="s">
        <v>671</v>
      </c>
      <c r="B21" s="2">
        <v>3</v>
      </c>
      <c r="C21" s="2">
        <v>3</v>
      </c>
      <c r="D21" s="2">
        <v>0</v>
      </c>
      <c r="E21" s="56">
        <v>3</v>
      </c>
      <c r="F21" s="36">
        <v>3</v>
      </c>
      <c r="G21" s="3">
        <v>1</v>
      </c>
      <c r="H21" s="46"/>
      <c r="I21" s="24"/>
      <c r="Q21" s="21"/>
      <c r="R21" s="13"/>
    </row>
    <row r="22" spans="1:26" x14ac:dyDescent="0.2">
      <c r="A22" s="2" t="s">
        <v>672</v>
      </c>
      <c r="B22" s="2">
        <v>1</v>
      </c>
      <c r="C22" s="2">
        <v>1</v>
      </c>
      <c r="D22" s="2"/>
      <c r="E22" s="56">
        <v>0</v>
      </c>
      <c r="F22" s="36">
        <v>0</v>
      </c>
      <c r="G22" s="3">
        <v>0</v>
      </c>
      <c r="H22" s="46"/>
      <c r="I22" s="24"/>
      <c r="L22" s="20" t="s">
        <v>4</v>
      </c>
      <c r="M22" s="20" t="s">
        <v>73</v>
      </c>
      <c r="N22" s="20" t="s">
        <v>492</v>
      </c>
      <c r="O22" s="20" t="s">
        <v>25</v>
      </c>
      <c r="P22" s="151" t="s">
        <v>75</v>
      </c>
      <c r="Q22" s="151"/>
      <c r="R22" s="151"/>
    </row>
    <row r="23" spans="1:26" x14ac:dyDescent="0.2">
      <c r="B23" s="2"/>
      <c r="C23" s="2"/>
      <c r="D23" s="2"/>
      <c r="E23" s="2"/>
      <c r="F23" s="2"/>
      <c r="G23" s="37"/>
      <c r="H23" s="36"/>
      <c r="I23" s="3"/>
      <c r="L23" s="7"/>
      <c r="M23" s="7"/>
      <c r="N23" s="7"/>
      <c r="O23" s="7"/>
      <c r="P23" s="13"/>
      <c r="Q23" s="13"/>
    </row>
    <row r="24" spans="1:26" x14ac:dyDescent="0.2">
      <c r="A24" s="153" t="s">
        <v>620</v>
      </c>
      <c r="B24" s="153"/>
      <c r="C24" s="153"/>
      <c r="D24" s="153"/>
      <c r="E24" s="153"/>
      <c r="F24" s="153"/>
      <c r="G24" s="153"/>
      <c r="H24" s="153"/>
      <c r="I24" s="153"/>
      <c r="L24" s="7"/>
      <c r="M24" s="7"/>
      <c r="N24" s="7"/>
      <c r="O24" s="7"/>
      <c r="P24" s="13"/>
      <c r="Q24" s="13"/>
      <c r="R24" s="51"/>
      <c r="T24" s="59"/>
      <c r="U24" s="59"/>
      <c r="V24" s="59"/>
      <c r="W24" s="59"/>
      <c r="X24" s="59"/>
    </row>
    <row r="25" spans="1:26" x14ac:dyDescent="0.2">
      <c r="F25" s="2"/>
      <c r="G25" s="3"/>
      <c r="I25" s="3"/>
      <c r="R25" s="51"/>
      <c r="U25" s="21"/>
      <c r="V25" s="21"/>
      <c r="W25" s="21"/>
      <c r="X25" s="21"/>
      <c r="Y25" s="151"/>
      <c r="Z25" s="151"/>
    </row>
    <row r="26" spans="1:26" x14ac:dyDescent="0.2">
      <c r="A26" s="8"/>
      <c r="D26" s="57"/>
      <c r="E26" s="57"/>
      <c r="F26" s="57"/>
      <c r="G26" s="57"/>
      <c r="H26" s="57"/>
      <c r="I26" s="3"/>
      <c r="K26" s="20" t="s">
        <v>77</v>
      </c>
      <c r="L26" s="2"/>
      <c r="M26" s="155"/>
      <c r="N26" s="155"/>
      <c r="O26" s="155"/>
      <c r="P26" s="155"/>
      <c r="Q26" s="156"/>
      <c r="R26" s="155"/>
      <c r="T26" s="20"/>
    </row>
    <row r="27" spans="1:26" x14ac:dyDescent="0.2">
      <c r="K27" s="20" t="s">
        <v>78</v>
      </c>
      <c r="L27" s="2"/>
      <c r="M27" s="155"/>
      <c r="N27" s="155"/>
      <c r="O27" s="155"/>
      <c r="P27" s="155"/>
      <c r="Q27" s="156"/>
      <c r="R27" s="156"/>
      <c r="T27" s="20"/>
    </row>
    <row r="28" spans="1:26" x14ac:dyDescent="0.2">
      <c r="B28" s="2"/>
      <c r="D28" s="7"/>
      <c r="E28" s="7"/>
      <c r="F28" s="7"/>
      <c r="G28" s="7"/>
      <c r="H28" s="7"/>
      <c r="I28" s="57"/>
      <c r="Q28" s="7"/>
      <c r="R28" s="51"/>
    </row>
    <row r="29" spans="1:26" x14ac:dyDescent="0.2">
      <c r="B29" s="2"/>
      <c r="D29" s="7"/>
      <c r="E29" s="7"/>
      <c r="F29" s="7"/>
      <c r="G29" s="7"/>
      <c r="H29" s="7"/>
      <c r="K29" s="20" t="s">
        <v>118</v>
      </c>
      <c r="Q29" s="7"/>
      <c r="R29" s="7"/>
      <c r="U29" s="21"/>
      <c r="V29" s="21"/>
      <c r="W29" s="21"/>
      <c r="X29" s="21"/>
    </row>
    <row r="30" spans="1:26" x14ac:dyDescent="0.2">
      <c r="B30" s="2"/>
      <c r="D30" s="7"/>
      <c r="E30" s="7"/>
      <c r="F30" s="7"/>
      <c r="G30" s="7"/>
      <c r="H30" s="7"/>
      <c r="I30" s="7"/>
      <c r="K30" s="7"/>
      <c r="M30" s="155"/>
      <c r="N30" s="155"/>
      <c r="O30" s="155"/>
      <c r="P30" s="155"/>
      <c r="Q30" s="156"/>
      <c r="R30" s="155"/>
      <c r="T30" s="20"/>
    </row>
    <row r="31" spans="1:26" x14ac:dyDescent="0.2">
      <c r="B31" s="2"/>
      <c r="D31" s="7"/>
      <c r="E31" s="50"/>
      <c r="F31" s="7"/>
      <c r="G31" s="7"/>
      <c r="H31" s="7"/>
      <c r="I31" s="7"/>
      <c r="Q31" s="51"/>
      <c r="R31" s="7"/>
      <c r="T31" s="20"/>
    </row>
    <row r="32" spans="1:26" x14ac:dyDescent="0.2">
      <c r="B32" s="2"/>
      <c r="D32" s="7"/>
      <c r="E32" s="7"/>
      <c r="F32" s="50"/>
      <c r="G32" s="50"/>
      <c r="H32" s="7"/>
      <c r="I32" s="7"/>
      <c r="K32" s="20" t="s">
        <v>83</v>
      </c>
    </row>
    <row r="33" spans="2:24" x14ac:dyDescent="0.2">
      <c r="B33" s="2"/>
      <c r="F33" s="50"/>
      <c r="G33" s="50"/>
      <c r="H33" s="50"/>
      <c r="I33" s="7"/>
      <c r="K33" s="14"/>
      <c r="M33" s="155"/>
      <c r="N33" s="155"/>
      <c r="O33" s="155"/>
      <c r="P33" s="155"/>
      <c r="Q33" s="156"/>
      <c r="R33" s="156"/>
      <c r="U33" s="21"/>
      <c r="V33" s="21"/>
      <c r="W33" s="21"/>
      <c r="X33" s="21"/>
    </row>
    <row r="34" spans="2:24" x14ac:dyDescent="0.2">
      <c r="B34" s="2"/>
      <c r="D34" s="7"/>
      <c r="E34" s="7"/>
      <c r="F34" s="7"/>
      <c r="G34" s="7"/>
      <c r="H34" s="50"/>
      <c r="I34" s="7"/>
      <c r="T34" s="20"/>
    </row>
    <row r="35" spans="2:24" x14ac:dyDescent="0.2">
      <c r="B35" s="2"/>
      <c r="H35" s="7"/>
      <c r="I35" s="7"/>
      <c r="T35" s="20"/>
    </row>
    <row r="36" spans="2:24" x14ac:dyDescent="0.2">
      <c r="B36" s="2"/>
      <c r="D36" s="57"/>
      <c r="F36" s="7"/>
      <c r="G36" s="7"/>
      <c r="H36" s="7"/>
      <c r="I36" s="50"/>
    </row>
    <row r="37" spans="2:24" x14ac:dyDescent="0.2">
      <c r="B37" s="2"/>
      <c r="E37" s="57"/>
      <c r="F37" s="7"/>
      <c r="G37" s="7"/>
      <c r="H37" s="7"/>
      <c r="I37" s="7"/>
    </row>
    <row r="38" spans="2:24" x14ac:dyDescent="0.2">
      <c r="B38" s="2"/>
      <c r="D38" s="7"/>
      <c r="I38" s="7"/>
    </row>
    <row r="39" spans="2:24" x14ac:dyDescent="0.2">
      <c r="B39" s="2"/>
      <c r="D39" s="7"/>
      <c r="E39" s="7"/>
      <c r="F39" s="57"/>
      <c r="G39" s="57"/>
      <c r="H39" s="57"/>
      <c r="I39" s="7"/>
    </row>
    <row r="40" spans="2:24" x14ac:dyDescent="0.2">
      <c r="B40" s="2"/>
      <c r="D40" s="7"/>
      <c r="E40" s="7"/>
    </row>
    <row r="41" spans="2:24" x14ac:dyDescent="0.2">
      <c r="E41" s="7"/>
      <c r="F41" s="7"/>
      <c r="G41" s="7"/>
      <c r="H41" s="7"/>
      <c r="I41" s="57"/>
    </row>
    <row r="42" spans="2:24" x14ac:dyDescent="0.2">
      <c r="F42" s="7"/>
      <c r="G42" s="7"/>
    </row>
    <row r="43" spans="2:24" x14ac:dyDescent="0.2">
      <c r="F43" s="7"/>
      <c r="G43" s="7"/>
      <c r="H43" s="7"/>
      <c r="I43" s="7"/>
    </row>
    <row r="44" spans="2:24" x14ac:dyDescent="0.2">
      <c r="B44" s="2"/>
    </row>
    <row r="45" spans="2:24" x14ac:dyDescent="0.2">
      <c r="I45" s="7"/>
    </row>
  </sheetData>
  <mergeCells count="15">
    <mergeCell ref="M33:P33"/>
    <mergeCell ref="Q33:R33"/>
    <mergeCell ref="Y25:Z25"/>
    <mergeCell ref="M27:P27"/>
    <mergeCell ref="Q27:R27"/>
    <mergeCell ref="M30:P30"/>
    <mergeCell ref="Q30:R30"/>
    <mergeCell ref="M26:P26"/>
    <mergeCell ref="Q26:R26"/>
    <mergeCell ref="Q20:R20"/>
    <mergeCell ref="P22:R22"/>
    <mergeCell ref="D1:S1"/>
    <mergeCell ref="A24:I24"/>
    <mergeCell ref="O19:P19"/>
    <mergeCell ref="Q19:R19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6"/>
  <dimension ref="A1:Z53"/>
  <sheetViews>
    <sheetView workbookViewId="0"/>
  </sheetViews>
  <sheetFormatPr defaultRowHeight="12.75" x14ac:dyDescent="0.2"/>
  <cols>
    <col min="1" max="1" width="14.85546875" style="1" bestFit="1" customWidth="1"/>
    <col min="2" max="2" width="13.85546875" style="1" bestFit="1" customWidth="1"/>
    <col min="3" max="3" width="3" style="1" bestFit="1" customWidth="1"/>
    <col min="4" max="4" width="3.42578125" style="1" bestFit="1" customWidth="1"/>
    <col min="5" max="5" width="5.5703125" style="1" bestFit="1" customWidth="1"/>
    <col min="6" max="6" width="4.140625" style="1" bestFit="1" customWidth="1"/>
    <col min="7" max="7" width="9" style="1" bestFit="1" customWidth="1"/>
    <col min="8" max="8" width="3.28515625" style="1" bestFit="1" customWidth="1"/>
    <col min="9" max="9" width="5.5703125" style="1" customWidth="1"/>
    <col min="10" max="10" width="9.140625" style="1"/>
    <col min="11" max="11" width="15.28515625" style="1" customWidth="1"/>
    <col min="12" max="12" width="8.5703125" style="1" bestFit="1" customWidth="1"/>
    <col min="13" max="13" width="7" style="1" bestFit="1" customWidth="1"/>
    <col min="14" max="14" width="5.5703125" style="1" bestFit="1" customWidth="1"/>
    <col min="15" max="15" width="5.7109375" style="1" bestFit="1" customWidth="1"/>
    <col min="16" max="16" width="9.5703125" style="1" bestFit="1" customWidth="1"/>
    <col min="17" max="17" width="5.5703125" style="1" bestFit="1" customWidth="1"/>
    <col min="18" max="19" width="6.5703125" style="1" bestFit="1" customWidth="1"/>
    <col min="20" max="20" width="15.85546875" style="1" bestFit="1" customWidth="1"/>
    <col min="21" max="16384" width="9.140625" style="1"/>
  </cols>
  <sheetData>
    <row r="1" spans="1:21" ht="48" customHeight="1" x14ac:dyDescent="0.2">
      <c r="D1" s="152" t="s">
        <v>651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3" spans="1:21" x14ac:dyDescent="0.2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</row>
    <row r="4" spans="1:21" x14ac:dyDescent="0.2">
      <c r="A4" s="8"/>
      <c r="B4" s="22"/>
      <c r="C4" s="49"/>
      <c r="D4" s="22"/>
      <c r="E4" s="22"/>
      <c r="F4" s="22"/>
      <c r="G4" s="22"/>
      <c r="H4" s="22"/>
      <c r="I4" s="22"/>
      <c r="K4" s="8"/>
      <c r="L4" s="22"/>
      <c r="M4" s="22"/>
      <c r="N4" s="22"/>
      <c r="O4" s="22"/>
      <c r="P4" s="22"/>
      <c r="Q4" s="22"/>
      <c r="R4" s="22"/>
      <c r="S4" s="22"/>
    </row>
    <row r="5" spans="1:21" x14ac:dyDescent="0.2">
      <c r="A5" s="1" t="s">
        <v>572</v>
      </c>
      <c r="B5" s="1">
        <v>15</v>
      </c>
      <c r="C5" s="36">
        <v>14</v>
      </c>
      <c r="D5" s="36">
        <v>1</v>
      </c>
      <c r="E5" s="36">
        <v>357</v>
      </c>
      <c r="F5" s="36" t="s">
        <v>573</v>
      </c>
      <c r="G5" s="37">
        <v>27.46153846153846</v>
      </c>
      <c r="H5" s="36">
        <v>3</v>
      </c>
      <c r="I5" s="36" t="s">
        <v>574</v>
      </c>
      <c r="K5" s="69" t="s">
        <v>581</v>
      </c>
      <c r="L5" s="70">
        <v>343.5</v>
      </c>
      <c r="M5" s="70">
        <v>67</v>
      </c>
      <c r="N5" s="70">
        <v>1222</v>
      </c>
      <c r="O5" s="70">
        <v>62</v>
      </c>
      <c r="P5" s="71">
        <v>19.70967741935484</v>
      </c>
      <c r="Q5" s="71">
        <v>3.5540475036354824</v>
      </c>
      <c r="R5" s="71">
        <v>33.274193548387096</v>
      </c>
      <c r="S5" s="69" t="s">
        <v>626</v>
      </c>
    </row>
    <row r="6" spans="1:21" x14ac:dyDescent="0.2">
      <c r="A6" s="1" t="s">
        <v>575</v>
      </c>
      <c r="B6" s="2">
        <v>11</v>
      </c>
      <c r="C6" s="36">
        <v>11</v>
      </c>
      <c r="D6" s="36" t="s">
        <v>574</v>
      </c>
      <c r="E6" s="36">
        <v>250</v>
      </c>
      <c r="F6" s="36" t="s">
        <v>576</v>
      </c>
      <c r="G6" s="37">
        <v>22.727272727272727</v>
      </c>
      <c r="H6" s="36">
        <v>2</v>
      </c>
      <c r="I6" s="36" t="s">
        <v>574</v>
      </c>
      <c r="K6" s="69" t="s">
        <v>597</v>
      </c>
      <c r="L6" s="70">
        <v>243.3</v>
      </c>
      <c r="M6" s="70">
        <v>48</v>
      </c>
      <c r="N6" s="70">
        <v>848</v>
      </c>
      <c r="O6" s="70">
        <v>42</v>
      </c>
      <c r="P6" s="71">
        <v>20.19047619047619</v>
      </c>
      <c r="Q6" s="71">
        <v>3.482546201232033</v>
      </c>
      <c r="R6" s="71">
        <v>34.785714285714285</v>
      </c>
      <c r="S6" s="69" t="s">
        <v>627</v>
      </c>
      <c r="T6" s="40"/>
      <c r="U6" s="40"/>
    </row>
    <row r="7" spans="1:21" x14ac:dyDescent="0.2">
      <c r="A7" s="1" t="s">
        <v>577</v>
      </c>
      <c r="B7" s="2">
        <v>16</v>
      </c>
      <c r="C7" s="36">
        <v>15</v>
      </c>
      <c r="D7" s="36">
        <v>4</v>
      </c>
      <c r="E7" s="36">
        <v>241</v>
      </c>
      <c r="F7" s="36" t="s">
        <v>578</v>
      </c>
      <c r="G7" s="37">
        <v>21.90909090909091</v>
      </c>
      <c r="H7" s="36" t="s">
        <v>574</v>
      </c>
      <c r="I7" s="36" t="s">
        <v>574</v>
      </c>
      <c r="K7" s="72" t="s">
        <v>585</v>
      </c>
      <c r="L7" s="73">
        <v>41.5</v>
      </c>
      <c r="M7" s="73">
        <v>5</v>
      </c>
      <c r="N7" s="73">
        <v>204</v>
      </c>
      <c r="O7" s="73">
        <v>11</v>
      </c>
      <c r="P7" s="74">
        <v>18.545454545454547</v>
      </c>
      <c r="Q7" s="74">
        <v>4.8764940239043826</v>
      </c>
      <c r="R7" s="74">
        <v>22.818181818181817</v>
      </c>
      <c r="S7" s="72" t="s">
        <v>628</v>
      </c>
    </row>
    <row r="8" spans="1:21" x14ac:dyDescent="0.2">
      <c r="A8" s="1" t="s">
        <v>579</v>
      </c>
      <c r="B8" s="2">
        <v>5</v>
      </c>
      <c r="C8" s="36">
        <v>5</v>
      </c>
      <c r="D8" s="36" t="s">
        <v>574</v>
      </c>
      <c r="E8" s="36">
        <v>106</v>
      </c>
      <c r="F8" s="36" t="s">
        <v>580</v>
      </c>
      <c r="G8" s="37">
        <v>21.2</v>
      </c>
      <c r="H8" s="36" t="s">
        <v>574</v>
      </c>
      <c r="I8" s="36" t="s">
        <v>574</v>
      </c>
      <c r="K8" s="75" t="s">
        <v>593</v>
      </c>
      <c r="L8" s="76">
        <v>39</v>
      </c>
      <c r="M8" s="76">
        <v>7</v>
      </c>
      <c r="N8" s="76">
        <v>182</v>
      </c>
      <c r="O8" s="76">
        <v>5</v>
      </c>
      <c r="P8" s="77">
        <v>36.4</v>
      </c>
      <c r="Q8" s="77">
        <v>4.666666666666667</v>
      </c>
      <c r="R8" s="77">
        <v>46.8</v>
      </c>
      <c r="S8" s="75" t="s">
        <v>629</v>
      </c>
    </row>
    <row r="9" spans="1:21" x14ac:dyDescent="0.2">
      <c r="A9" s="1" t="s">
        <v>581</v>
      </c>
      <c r="B9" s="2">
        <v>18</v>
      </c>
      <c r="C9" s="36">
        <v>15</v>
      </c>
      <c r="D9" s="36">
        <v>6</v>
      </c>
      <c r="E9" s="36">
        <v>169</v>
      </c>
      <c r="F9" s="36" t="s">
        <v>582</v>
      </c>
      <c r="G9" s="37">
        <v>18.777777777777779</v>
      </c>
      <c r="H9" s="36" t="s">
        <v>574</v>
      </c>
      <c r="I9" s="36" t="s">
        <v>574</v>
      </c>
      <c r="K9" s="69" t="s">
        <v>614</v>
      </c>
      <c r="L9" s="70">
        <v>5</v>
      </c>
      <c r="M9" s="70">
        <v>0</v>
      </c>
      <c r="N9" s="70">
        <v>24</v>
      </c>
      <c r="O9" s="70">
        <v>2</v>
      </c>
      <c r="P9" s="71">
        <v>12</v>
      </c>
      <c r="Q9" s="71">
        <v>4.8</v>
      </c>
      <c r="R9" s="71">
        <v>15</v>
      </c>
      <c r="S9" s="69" t="s">
        <v>630</v>
      </c>
    </row>
    <row r="10" spans="1:21" x14ac:dyDescent="0.2">
      <c r="A10" s="1" t="s">
        <v>583</v>
      </c>
      <c r="B10" s="2">
        <v>15</v>
      </c>
      <c r="C10" s="36">
        <v>12</v>
      </c>
      <c r="D10" s="36">
        <v>2</v>
      </c>
      <c r="E10" s="36">
        <v>135</v>
      </c>
      <c r="F10" s="36" t="s">
        <v>584</v>
      </c>
      <c r="G10" s="37">
        <v>13.5</v>
      </c>
      <c r="H10" s="36">
        <v>1</v>
      </c>
      <c r="I10" s="36" t="s">
        <v>574</v>
      </c>
      <c r="K10" s="69" t="s">
        <v>608</v>
      </c>
      <c r="L10" s="70">
        <v>7</v>
      </c>
      <c r="M10" s="70">
        <v>1</v>
      </c>
      <c r="N10" s="70">
        <v>27</v>
      </c>
      <c r="O10" s="70">
        <v>2</v>
      </c>
      <c r="P10" s="71">
        <v>13.5</v>
      </c>
      <c r="Q10" s="71">
        <v>3.8571428571428572</v>
      </c>
      <c r="R10" s="71">
        <v>21</v>
      </c>
      <c r="S10" s="69" t="s">
        <v>631</v>
      </c>
    </row>
    <row r="11" spans="1:21" x14ac:dyDescent="0.2">
      <c r="A11" s="1" t="s">
        <v>585</v>
      </c>
      <c r="B11" s="2">
        <v>13</v>
      </c>
      <c r="C11" s="36">
        <v>12</v>
      </c>
      <c r="D11" s="36" t="s">
        <v>574</v>
      </c>
      <c r="E11" s="36">
        <v>123</v>
      </c>
      <c r="F11" s="36" t="s">
        <v>586</v>
      </c>
      <c r="G11" s="37">
        <v>10.25</v>
      </c>
      <c r="H11" s="36" t="s">
        <v>574</v>
      </c>
      <c r="I11" s="36" t="s">
        <v>574</v>
      </c>
      <c r="K11" s="69" t="s">
        <v>583</v>
      </c>
      <c r="L11" s="70">
        <v>67</v>
      </c>
      <c r="M11" s="70">
        <v>12</v>
      </c>
      <c r="N11" s="70">
        <v>281</v>
      </c>
      <c r="O11" s="70">
        <v>2</v>
      </c>
      <c r="P11" s="71">
        <v>140.5</v>
      </c>
      <c r="Q11" s="71">
        <v>4.1940298507462686</v>
      </c>
      <c r="R11" s="71">
        <v>201</v>
      </c>
      <c r="S11" s="69" t="s">
        <v>632</v>
      </c>
    </row>
    <row r="12" spans="1:21" x14ac:dyDescent="0.2">
      <c r="A12" s="1" t="s">
        <v>587</v>
      </c>
      <c r="B12" s="2">
        <v>5</v>
      </c>
      <c r="C12" s="36">
        <v>5</v>
      </c>
      <c r="D12" s="36">
        <v>2</v>
      </c>
      <c r="E12" s="36">
        <v>28</v>
      </c>
      <c r="F12" s="36" t="s">
        <v>588</v>
      </c>
      <c r="G12" s="37">
        <v>9.3333333333333339</v>
      </c>
      <c r="H12" s="36" t="s">
        <v>574</v>
      </c>
      <c r="I12" s="36" t="s">
        <v>574</v>
      </c>
      <c r="K12" s="69" t="s">
        <v>595</v>
      </c>
      <c r="L12" s="70">
        <v>3</v>
      </c>
      <c r="M12" s="70">
        <v>0</v>
      </c>
      <c r="N12" s="70">
        <v>12</v>
      </c>
      <c r="O12" s="70">
        <v>1</v>
      </c>
      <c r="P12" s="71">
        <v>12</v>
      </c>
      <c r="Q12" s="71">
        <v>4</v>
      </c>
      <c r="R12" s="71">
        <v>18</v>
      </c>
      <c r="S12" s="69" t="s">
        <v>633</v>
      </c>
    </row>
    <row r="13" spans="1:21" x14ac:dyDescent="0.2">
      <c r="A13" s="1" t="s">
        <v>589</v>
      </c>
      <c r="B13" s="2">
        <v>10</v>
      </c>
      <c r="C13" s="36">
        <v>10</v>
      </c>
      <c r="D13" s="36" t="s">
        <v>574</v>
      </c>
      <c r="E13" s="36">
        <v>93</v>
      </c>
      <c r="F13" s="36" t="s">
        <v>590</v>
      </c>
      <c r="G13" s="37">
        <v>9.3000000000000007</v>
      </c>
      <c r="H13" s="36" t="s">
        <v>574</v>
      </c>
      <c r="I13" s="36" t="s">
        <v>574</v>
      </c>
      <c r="K13" s="69" t="s">
        <v>606</v>
      </c>
      <c r="L13" s="70">
        <v>3</v>
      </c>
      <c r="M13" s="70">
        <v>0</v>
      </c>
      <c r="N13" s="70">
        <v>13</v>
      </c>
      <c r="O13" s="70">
        <v>1</v>
      </c>
      <c r="P13" s="71">
        <v>13</v>
      </c>
      <c r="Q13" s="71">
        <v>4.333333333333333</v>
      </c>
      <c r="R13" s="71">
        <v>18</v>
      </c>
      <c r="S13" s="69" t="s">
        <v>633</v>
      </c>
    </row>
    <row r="14" spans="1:21" x14ac:dyDescent="0.2">
      <c r="A14" s="1" t="s">
        <v>591</v>
      </c>
      <c r="B14" s="2">
        <v>11</v>
      </c>
      <c r="C14" s="36">
        <v>9</v>
      </c>
      <c r="D14" s="36">
        <v>1</v>
      </c>
      <c r="E14" s="36">
        <v>65</v>
      </c>
      <c r="F14" s="36" t="s">
        <v>592</v>
      </c>
      <c r="G14" s="37">
        <v>8.125</v>
      </c>
      <c r="H14" s="36" t="s">
        <v>574</v>
      </c>
      <c r="I14" s="36" t="s">
        <v>574</v>
      </c>
      <c r="K14" s="69" t="s">
        <v>577</v>
      </c>
      <c r="L14" s="70">
        <v>3</v>
      </c>
      <c r="M14" s="70">
        <v>0</v>
      </c>
      <c r="N14" s="70">
        <v>36</v>
      </c>
      <c r="O14" s="70">
        <v>1</v>
      </c>
      <c r="P14" s="71">
        <v>36</v>
      </c>
      <c r="Q14" s="71">
        <v>12</v>
      </c>
      <c r="R14" s="71">
        <v>18</v>
      </c>
      <c r="S14" s="69" t="s">
        <v>634</v>
      </c>
    </row>
    <row r="15" spans="1:21" x14ac:dyDescent="0.2">
      <c r="A15" s="1" t="s">
        <v>593</v>
      </c>
      <c r="B15" s="2">
        <v>13</v>
      </c>
      <c r="C15" s="36">
        <v>10</v>
      </c>
      <c r="D15" s="36">
        <v>2</v>
      </c>
      <c r="E15" s="36">
        <v>63</v>
      </c>
      <c r="F15" s="36" t="s">
        <v>594</v>
      </c>
      <c r="G15" s="37">
        <v>7.875</v>
      </c>
      <c r="H15" s="36" t="s">
        <v>574</v>
      </c>
      <c r="I15" s="36" t="s">
        <v>574</v>
      </c>
      <c r="K15" s="69" t="s">
        <v>612</v>
      </c>
      <c r="L15" s="70">
        <v>2</v>
      </c>
      <c r="M15" s="70">
        <v>0</v>
      </c>
      <c r="N15" s="70">
        <v>16</v>
      </c>
      <c r="O15" s="70">
        <v>0</v>
      </c>
      <c r="P15" s="71" t="s">
        <v>574</v>
      </c>
      <c r="Q15" s="71">
        <v>8</v>
      </c>
      <c r="R15" s="71" t="s">
        <v>574</v>
      </c>
      <c r="S15" s="69" t="s">
        <v>635</v>
      </c>
    </row>
    <row r="16" spans="1:21" x14ac:dyDescent="0.2">
      <c r="A16" s="1" t="s">
        <v>595</v>
      </c>
      <c r="B16" s="2">
        <v>12</v>
      </c>
      <c r="C16" s="36">
        <v>12</v>
      </c>
      <c r="D16" s="36">
        <v>2</v>
      </c>
      <c r="E16" s="36">
        <v>78</v>
      </c>
      <c r="F16" s="36" t="s">
        <v>596</v>
      </c>
      <c r="G16" s="37">
        <v>7.8</v>
      </c>
      <c r="H16" s="36" t="s">
        <v>574</v>
      </c>
      <c r="I16" s="36" t="s">
        <v>574</v>
      </c>
      <c r="K16" s="69" t="s">
        <v>619</v>
      </c>
      <c r="L16" s="70">
        <v>8</v>
      </c>
      <c r="M16" s="70">
        <v>0</v>
      </c>
      <c r="N16" s="70">
        <v>17</v>
      </c>
      <c r="O16" s="70">
        <v>0</v>
      </c>
      <c r="P16" s="71" t="s">
        <v>574</v>
      </c>
      <c r="Q16" s="71">
        <v>2.125</v>
      </c>
      <c r="R16" s="71" t="s">
        <v>574</v>
      </c>
      <c r="S16" s="69" t="s">
        <v>636</v>
      </c>
      <c r="U16" s="29"/>
    </row>
    <row r="17" spans="1:26" x14ac:dyDescent="0.2">
      <c r="A17" s="1" t="s">
        <v>597</v>
      </c>
      <c r="B17" s="2">
        <v>17</v>
      </c>
      <c r="C17" s="36">
        <v>10</v>
      </c>
      <c r="D17" s="36">
        <v>7</v>
      </c>
      <c r="E17" s="36">
        <v>11</v>
      </c>
      <c r="F17" s="36" t="s">
        <v>598</v>
      </c>
      <c r="G17" s="37">
        <v>3.6666666666666665</v>
      </c>
      <c r="H17" s="36" t="s">
        <v>574</v>
      </c>
      <c r="I17" s="36" t="s">
        <v>574</v>
      </c>
      <c r="K17" s="69" t="s">
        <v>591</v>
      </c>
      <c r="L17" s="70">
        <v>4</v>
      </c>
      <c r="M17" s="70">
        <v>0</v>
      </c>
      <c r="N17" s="70">
        <v>23</v>
      </c>
      <c r="O17" s="70">
        <v>0</v>
      </c>
      <c r="P17" s="71" t="s">
        <v>574</v>
      </c>
      <c r="Q17" s="71">
        <v>5.75</v>
      </c>
      <c r="R17" s="71" t="s">
        <v>574</v>
      </c>
      <c r="S17" s="69" t="s">
        <v>637</v>
      </c>
      <c r="T17" s="29"/>
    </row>
    <row r="18" spans="1:26" x14ac:dyDescent="0.2">
      <c r="A18" s="1" t="s">
        <v>599</v>
      </c>
      <c r="B18" s="2">
        <v>13</v>
      </c>
      <c r="C18" s="36">
        <v>10</v>
      </c>
      <c r="D18" s="36" t="s">
        <v>574</v>
      </c>
      <c r="E18" s="36">
        <v>25</v>
      </c>
      <c r="F18" s="36" t="s">
        <v>600</v>
      </c>
      <c r="G18" s="37">
        <v>2.5</v>
      </c>
      <c r="H18" s="36" t="s">
        <v>574</v>
      </c>
      <c r="I18" s="36" t="s">
        <v>574</v>
      </c>
      <c r="K18" s="69" t="s">
        <v>638</v>
      </c>
      <c r="L18" s="70">
        <v>3</v>
      </c>
      <c r="M18" s="70">
        <v>0</v>
      </c>
      <c r="N18" s="70">
        <v>31</v>
      </c>
      <c r="O18" s="70">
        <v>0</v>
      </c>
      <c r="P18" s="71" t="s">
        <v>574</v>
      </c>
      <c r="Q18" s="71">
        <v>10.333333333333334</v>
      </c>
      <c r="R18" s="71" t="s">
        <v>574</v>
      </c>
      <c r="S18" s="69" t="s">
        <v>639</v>
      </c>
    </row>
    <row r="19" spans="1:26" x14ac:dyDescent="0.2">
      <c r="A19" s="25" t="s">
        <v>601</v>
      </c>
      <c r="B19" s="55">
        <v>1</v>
      </c>
      <c r="C19" s="62">
        <v>1</v>
      </c>
      <c r="D19" s="62" t="s">
        <v>574</v>
      </c>
      <c r="E19" s="62">
        <v>32</v>
      </c>
      <c r="F19" s="63" t="s">
        <v>602</v>
      </c>
      <c r="G19" s="64">
        <v>32</v>
      </c>
      <c r="H19" s="62" t="s">
        <v>574</v>
      </c>
      <c r="I19" s="62" t="s">
        <v>574</v>
      </c>
      <c r="K19" s="66"/>
      <c r="L19" s="67"/>
      <c r="M19" s="67"/>
      <c r="N19" s="67"/>
      <c r="O19" s="67"/>
      <c r="P19" s="68"/>
      <c r="Q19" s="66"/>
      <c r="R19" s="68"/>
      <c r="S19" s="68"/>
    </row>
    <row r="20" spans="1:26" x14ac:dyDescent="0.2">
      <c r="A20" s="1" t="s">
        <v>603</v>
      </c>
      <c r="B20" s="2">
        <v>3</v>
      </c>
      <c r="C20" s="36">
        <v>2</v>
      </c>
      <c r="D20" s="36" t="s">
        <v>574</v>
      </c>
      <c r="E20" s="36">
        <v>55</v>
      </c>
      <c r="F20" s="37" t="s">
        <v>604</v>
      </c>
      <c r="G20" s="61">
        <v>27.5</v>
      </c>
      <c r="H20" s="36">
        <v>1</v>
      </c>
      <c r="I20" s="36" t="s">
        <v>574</v>
      </c>
      <c r="K20" s="47" t="s">
        <v>62</v>
      </c>
      <c r="L20" s="47"/>
      <c r="M20" s="47"/>
      <c r="N20" s="47"/>
      <c r="O20" s="58"/>
      <c r="U20" s="36"/>
    </row>
    <row r="21" spans="1:26" x14ac:dyDescent="0.2">
      <c r="A21" s="1" t="s">
        <v>605</v>
      </c>
      <c r="B21" s="2">
        <v>5</v>
      </c>
      <c r="C21" s="36">
        <v>4</v>
      </c>
      <c r="D21" s="36">
        <v>2</v>
      </c>
      <c r="E21" s="36">
        <v>46</v>
      </c>
      <c r="F21" s="37" t="s">
        <v>578</v>
      </c>
      <c r="G21" s="61">
        <v>23</v>
      </c>
      <c r="H21" s="36" t="s">
        <v>574</v>
      </c>
      <c r="I21" s="36" t="s">
        <v>574</v>
      </c>
      <c r="U21" s="36"/>
    </row>
    <row r="22" spans="1:26" x14ac:dyDescent="0.2">
      <c r="A22" s="1" t="s">
        <v>606</v>
      </c>
      <c r="B22" s="2">
        <v>4</v>
      </c>
      <c r="C22" s="36">
        <v>4</v>
      </c>
      <c r="D22" s="36" t="s">
        <v>574</v>
      </c>
      <c r="E22" s="36">
        <v>42</v>
      </c>
      <c r="F22" s="37" t="s">
        <v>607</v>
      </c>
      <c r="G22" s="61">
        <v>10.5</v>
      </c>
      <c r="H22" s="36" t="s">
        <v>574</v>
      </c>
      <c r="I22" s="36" t="s">
        <v>574</v>
      </c>
      <c r="K22" s="8" t="s">
        <v>66</v>
      </c>
      <c r="S22" s="16"/>
      <c r="U22" s="36"/>
    </row>
    <row r="23" spans="1:26" x14ac:dyDescent="0.2">
      <c r="A23" s="1" t="s">
        <v>608</v>
      </c>
      <c r="B23" s="2">
        <v>1</v>
      </c>
      <c r="C23" s="36">
        <v>1</v>
      </c>
      <c r="D23" s="36" t="s">
        <v>574</v>
      </c>
      <c r="E23" s="36">
        <v>2</v>
      </c>
      <c r="F23" s="37" t="s">
        <v>609</v>
      </c>
      <c r="G23" s="61">
        <v>2</v>
      </c>
      <c r="H23" s="36" t="s">
        <v>574</v>
      </c>
      <c r="I23" s="36" t="s">
        <v>574</v>
      </c>
      <c r="K23" s="21" t="s">
        <v>67</v>
      </c>
      <c r="L23" s="21" t="s">
        <v>68</v>
      </c>
      <c r="M23" s="21" t="s">
        <v>69</v>
      </c>
      <c r="N23" s="21" t="s">
        <v>70</v>
      </c>
      <c r="O23" s="151" t="s">
        <v>71</v>
      </c>
      <c r="P23" s="151"/>
      <c r="Q23" s="154"/>
      <c r="R23" s="154"/>
      <c r="U23" s="36"/>
    </row>
    <row r="24" spans="1:26" x14ac:dyDescent="0.2">
      <c r="A24" s="1" t="s">
        <v>610</v>
      </c>
      <c r="B24" s="2">
        <v>6</v>
      </c>
      <c r="C24" s="36">
        <v>4</v>
      </c>
      <c r="D24" s="36" t="s">
        <v>574</v>
      </c>
      <c r="E24" s="36">
        <v>6</v>
      </c>
      <c r="F24" s="37" t="s">
        <v>611</v>
      </c>
      <c r="G24" s="61">
        <v>1.5</v>
      </c>
      <c r="H24" s="36" t="s">
        <v>574</v>
      </c>
      <c r="I24" s="36" t="s">
        <v>574</v>
      </c>
      <c r="K24" s="2">
        <v>19</v>
      </c>
      <c r="L24" s="2">
        <v>6</v>
      </c>
      <c r="M24" s="2">
        <v>6</v>
      </c>
      <c r="N24" s="2">
        <v>6</v>
      </c>
      <c r="O24" s="2">
        <v>1</v>
      </c>
      <c r="P24" s="50"/>
      <c r="Q24" s="150"/>
      <c r="R24" s="150"/>
      <c r="U24" s="36"/>
    </row>
    <row r="25" spans="1:26" x14ac:dyDescent="0.2">
      <c r="A25" s="1" t="s">
        <v>612</v>
      </c>
      <c r="B25" s="2">
        <v>3</v>
      </c>
      <c r="C25" s="36">
        <v>1</v>
      </c>
      <c r="D25" s="36" t="s">
        <v>574</v>
      </c>
      <c r="E25" s="36">
        <v>1</v>
      </c>
      <c r="F25" s="37" t="s">
        <v>613</v>
      </c>
      <c r="G25" s="61">
        <v>1</v>
      </c>
      <c r="H25" s="36" t="s">
        <v>574</v>
      </c>
      <c r="I25" s="36" t="s">
        <v>574</v>
      </c>
      <c r="Q25" s="21"/>
      <c r="R25" s="13"/>
      <c r="T25" s="59"/>
      <c r="U25" s="36"/>
      <c r="V25" s="59"/>
      <c r="W25" s="59"/>
      <c r="X25" s="59"/>
    </row>
    <row r="26" spans="1:26" x14ac:dyDescent="0.2">
      <c r="A26" s="1" t="s">
        <v>614</v>
      </c>
      <c r="B26" s="2">
        <v>3</v>
      </c>
      <c r="C26" s="36">
        <v>2</v>
      </c>
      <c r="D26" s="36">
        <v>1</v>
      </c>
      <c r="E26" s="36">
        <v>1</v>
      </c>
      <c r="F26" s="37" t="s">
        <v>18</v>
      </c>
      <c r="G26" s="61">
        <v>1</v>
      </c>
      <c r="H26" s="36" t="s">
        <v>574</v>
      </c>
      <c r="I26" s="36" t="s">
        <v>574</v>
      </c>
      <c r="L26" s="20" t="s">
        <v>4</v>
      </c>
      <c r="M26" s="20" t="s">
        <v>73</v>
      </c>
      <c r="N26" s="20" t="s">
        <v>492</v>
      </c>
      <c r="O26" s="20" t="s">
        <v>25</v>
      </c>
      <c r="P26" s="151" t="s">
        <v>75</v>
      </c>
      <c r="Q26" s="151"/>
      <c r="R26" s="151"/>
      <c r="U26" s="36"/>
      <c r="V26" s="21"/>
      <c r="W26" s="21"/>
      <c r="X26" s="21"/>
      <c r="Y26" s="151"/>
      <c r="Z26" s="151"/>
    </row>
    <row r="27" spans="1:26" x14ac:dyDescent="0.2">
      <c r="A27" s="1" t="s">
        <v>615</v>
      </c>
      <c r="B27" s="2">
        <v>1</v>
      </c>
      <c r="C27" s="36">
        <v>1</v>
      </c>
      <c r="D27" s="36" t="s">
        <v>574</v>
      </c>
      <c r="E27" s="36">
        <v>1</v>
      </c>
      <c r="F27" s="37" t="s">
        <v>613</v>
      </c>
      <c r="G27" s="61">
        <v>1</v>
      </c>
      <c r="H27" s="36" t="s">
        <v>574</v>
      </c>
      <c r="I27" s="36" t="s">
        <v>574</v>
      </c>
      <c r="K27" s="1" t="s">
        <v>72</v>
      </c>
      <c r="L27" s="7">
        <f>N27-M27</f>
        <v>1931</v>
      </c>
      <c r="M27" s="7">
        <v>373</v>
      </c>
      <c r="N27" s="7">
        <v>2304</v>
      </c>
      <c r="O27" s="7">
        <v>144</v>
      </c>
      <c r="P27" s="13">
        <f>+N27/O27</f>
        <v>16</v>
      </c>
      <c r="Q27" s="13"/>
      <c r="T27" s="20"/>
      <c r="U27" s="36"/>
    </row>
    <row r="28" spans="1:26" x14ac:dyDescent="0.2">
      <c r="A28" s="1" t="s">
        <v>616</v>
      </c>
      <c r="B28" s="2">
        <v>1</v>
      </c>
      <c r="C28" s="36">
        <v>1</v>
      </c>
      <c r="D28" s="36" t="s">
        <v>574</v>
      </c>
      <c r="E28" s="36">
        <v>0</v>
      </c>
      <c r="F28" s="37" t="s">
        <v>617</v>
      </c>
      <c r="G28" s="61">
        <v>0</v>
      </c>
      <c r="H28" s="36" t="s">
        <v>574</v>
      </c>
      <c r="I28" s="36" t="s">
        <v>574</v>
      </c>
      <c r="K28" s="1" t="s">
        <v>139</v>
      </c>
      <c r="L28" s="7">
        <f>N28-M28</f>
        <v>2859</v>
      </c>
      <c r="M28" s="7">
        <v>206</v>
      </c>
      <c r="N28" s="7">
        <v>3065</v>
      </c>
      <c r="O28" s="7">
        <v>134</v>
      </c>
      <c r="P28" s="13">
        <f>+N28/O28</f>
        <v>22.873134328358208</v>
      </c>
      <c r="Q28" s="13"/>
      <c r="R28" s="51"/>
      <c r="T28" s="20"/>
      <c r="U28" s="36"/>
    </row>
    <row r="29" spans="1:26" x14ac:dyDescent="0.2">
      <c r="A29" s="1" t="s">
        <v>618</v>
      </c>
      <c r="B29" s="2">
        <v>1</v>
      </c>
      <c r="C29" s="36">
        <v>1</v>
      </c>
      <c r="D29" s="36" t="s">
        <v>574</v>
      </c>
      <c r="E29" s="36">
        <v>0</v>
      </c>
      <c r="F29" s="37" t="s">
        <v>617</v>
      </c>
      <c r="G29" s="61">
        <v>0</v>
      </c>
      <c r="H29" s="36" t="s">
        <v>574</v>
      </c>
      <c r="I29" s="36" t="s">
        <v>574</v>
      </c>
      <c r="R29" s="51"/>
      <c r="U29" s="36"/>
    </row>
    <row r="30" spans="1:26" x14ac:dyDescent="0.2">
      <c r="A30" s="1" t="s">
        <v>619</v>
      </c>
      <c r="B30" s="2">
        <v>1</v>
      </c>
      <c r="C30" s="36">
        <v>1</v>
      </c>
      <c r="D30" s="36" t="s">
        <v>574</v>
      </c>
      <c r="E30" s="36">
        <v>0</v>
      </c>
      <c r="F30" s="37" t="s">
        <v>617</v>
      </c>
      <c r="G30" s="61">
        <v>0</v>
      </c>
      <c r="H30" s="36" t="s">
        <v>574</v>
      </c>
      <c r="I30" s="36" t="s">
        <v>574</v>
      </c>
      <c r="K30" s="20" t="s">
        <v>77</v>
      </c>
      <c r="L30" s="2" t="s">
        <v>640</v>
      </c>
      <c r="M30" s="155" t="s">
        <v>642</v>
      </c>
      <c r="N30" s="155"/>
      <c r="O30" s="155"/>
      <c r="P30" s="159"/>
      <c r="Q30" s="156">
        <v>39984</v>
      </c>
      <c r="R30" s="156">
        <v>39984</v>
      </c>
      <c r="U30" s="36"/>
      <c r="V30" s="21"/>
      <c r="W30" s="21"/>
      <c r="X30" s="21"/>
    </row>
    <row r="31" spans="1:26" x14ac:dyDescent="0.2">
      <c r="B31" s="2"/>
      <c r="C31" s="36"/>
      <c r="D31" s="36"/>
      <c r="E31" s="36"/>
      <c r="F31" s="36"/>
      <c r="G31" s="37"/>
      <c r="H31" s="36"/>
      <c r="K31" s="20" t="s">
        <v>78</v>
      </c>
      <c r="L31" s="2" t="s">
        <v>641</v>
      </c>
      <c r="M31" s="155" t="s">
        <v>643</v>
      </c>
      <c r="N31" s="155"/>
      <c r="O31" s="155"/>
      <c r="P31" s="155"/>
      <c r="Q31" s="156">
        <v>40033</v>
      </c>
      <c r="R31" s="156">
        <v>40033</v>
      </c>
      <c r="T31" s="20"/>
      <c r="U31" s="36"/>
    </row>
    <row r="32" spans="1:26" x14ac:dyDescent="0.2">
      <c r="A32" s="153" t="s">
        <v>620</v>
      </c>
      <c r="B32" s="153"/>
      <c r="C32" s="153"/>
      <c r="D32" s="153"/>
      <c r="E32" s="153"/>
      <c r="F32" s="153"/>
      <c r="G32" s="153"/>
      <c r="H32" s="153"/>
      <c r="I32" s="153"/>
      <c r="Q32" s="7"/>
      <c r="R32" s="51"/>
      <c r="T32" s="20"/>
    </row>
    <row r="33" spans="1:24" x14ac:dyDescent="0.2">
      <c r="F33" s="2"/>
      <c r="G33" s="3"/>
      <c r="I33" s="3"/>
      <c r="K33" s="20" t="s">
        <v>118</v>
      </c>
      <c r="Q33" s="7"/>
      <c r="R33" s="7"/>
    </row>
    <row r="34" spans="1:24" x14ac:dyDescent="0.2">
      <c r="A34" s="8"/>
      <c r="D34" s="57" t="s">
        <v>53</v>
      </c>
      <c r="E34" s="57"/>
      <c r="F34" s="57"/>
      <c r="G34" s="57"/>
      <c r="H34" s="57"/>
      <c r="I34" s="3"/>
      <c r="K34" s="60" t="s">
        <v>584</v>
      </c>
      <c r="L34" s="1" t="s">
        <v>542</v>
      </c>
      <c r="M34" s="155" t="s">
        <v>644</v>
      </c>
      <c r="N34" s="155"/>
      <c r="O34" s="155"/>
      <c r="P34" s="155"/>
      <c r="Q34" s="157">
        <v>40026</v>
      </c>
      <c r="R34" s="158"/>
      <c r="U34" s="21"/>
      <c r="V34" s="21"/>
      <c r="W34" s="21"/>
      <c r="X34" s="21"/>
    </row>
    <row r="35" spans="1:24" x14ac:dyDescent="0.2">
      <c r="Q35" s="51"/>
      <c r="R35" s="7"/>
      <c r="T35" s="20"/>
    </row>
    <row r="36" spans="1:24" x14ac:dyDescent="0.2">
      <c r="B36" s="2"/>
      <c r="D36" s="7">
        <v>11</v>
      </c>
      <c r="E36" s="7" t="s">
        <v>297</v>
      </c>
      <c r="F36" s="7"/>
      <c r="G36" s="7"/>
      <c r="H36" s="7"/>
      <c r="I36" s="57"/>
      <c r="K36" s="20" t="s">
        <v>83</v>
      </c>
      <c r="T36" s="20"/>
    </row>
    <row r="37" spans="1:24" x14ac:dyDescent="0.2">
      <c r="B37" s="2"/>
      <c r="D37" s="7">
        <v>10</v>
      </c>
      <c r="E37" s="7" t="s">
        <v>622</v>
      </c>
      <c r="F37" s="7"/>
      <c r="G37" s="7"/>
      <c r="H37" s="7"/>
      <c r="K37" s="65" t="s">
        <v>626</v>
      </c>
      <c r="L37" s="1" t="s">
        <v>291</v>
      </c>
      <c r="M37" s="155" t="s">
        <v>645</v>
      </c>
      <c r="N37" s="155"/>
      <c r="O37" s="155"/>
      <c r="P37" s="155"/>
      <c r="Q37" s="157">
        <v>40054</v>
      </c>
      <c r="R37" s="158"/>
    </row>
    <row r="38" spans="1:24" x14ac:dyDescent="0.2">
      <c r="B38" s="2"/>
      <c r="D38" s="7">
        <v>7</v>
      </c>
      <c r="E38" s="7" t="s">
        <v>381</v>
      </c>
      <c r="F38" s="7"/>
      <c r="G38" s="7"/>
      <c r="H38" s="7"/>
      <c r="I38" s="7"/>
    </row>
    <row r="39" spans="1:24" x14ac:dyDescent="0.2">
      <c r="B39" s="2"/>
      <c r="D39" s="7">
        <v>4</v>
      </c>
      <c r="E39" s="50" t="s">
        <v>542</v>
      </c>
      <c r="F39" s="7"/>
      <c r="G39" s="7"/>
      <c r="H39" s="7"/>
      <c r="I39" s="7"/>
    </row>
    <row r="40" spans="1:24" x14ac:dyDescent="0.2">
      <c r="B40" s="2"/>
      <c r="D40" s="7">
        <v>3</v>
      </c>
      <c r="E40" s="7" t="s">
        <v>649</v>
      </c>
      <c r="F40" s="50"/>
      <c r="G40" s="50"/>
      <c r="H40" s="7"/>
      <c r="I40" s="7"/>
      <c r="K40" s="60"/>
      <c r="M40" s="155"/>
      <c r="N40" s="155"/>
      <c r="O40" s="155"/>
      <c r="P40" s="155"/>
      <c r="Q40" s="78"/>
    </row>
    <row r="41" spans="1:24" x14ac:dyDescent="0.2">
      <c r="B41" s="2"/>
      <c r="E41" s="1" t="s">
        <v>623</v>
      </c>
      <c r="F41" s="50"/>
      <c r="G41" s="50"/>
      <c r="H41" s="50"/>
      <c r="I41" s="7"/>
    </row>
    <row r="42" spans="1:24" x14ac:dyDescent="0.2">
      <c r="B42" s="2"/>
      <c r="D42" s="7">
        <v>2</v>
      </c>
      <c r="E42" s="7" t="s">
        <v>624</v>
      </c>
      <c r="F42" s="7"/>
      <c r="G42" s="7"/>
      <c r="H42" s="50"/>
      <c r="I42" s="7"/>
    </row>
    <row r="43" spans="1:24" x14ac:dyDescent="0.2">
      <c r="B43" s="2"/>
      <c r="D43" s="7">
        <v>1</v>
      </c>
      <c r="E43" s="1" t="s">
        <v>648</v>
      </c>
      <c r="H43" s="7"/>
      <c r="I43" s="7"/>
    </row>
    <row r="44" spans="1:24" x14ac:dyDescent="0.2">
      <c r="B44" s="2"/>
      <c r="E44" s="1" t="s">
        <v>625</v>
      </c>
      <c r="F44" s="7"/>
      <c r="G44" s="7"/>
      <c r="H44" s="7"/>
      <c r="I44" s="50"/>
    </row>
    <row r="45" spans="1:24" x14ac:dyDescent="0.2">
      <c r="B45" s="2"/>
      <c r="D45" s="7"/>
      <c r="E45" s="57"/>
      <c r="F45" s="7"/>
      <c r="G45" s="7"/>
      <c r="H45" s="7"/>
      <c r="I45" s="7"/>
    </row>
    <row r="46" spans="1:24" x14ac:dyDescent="0.2">
      <c r="B46" s="2"/>
      <c r="D46" s="57" t="s">
        <v>57</v>
      </c>
      <c r="I46" s="7"/>
    </row>
    <row r="47" spans="1:24" x14ac:dyDescent="0.2">
      <c r="B47" s="2"/>
      <c r="D47" s="7"/>
      <c r="E47" s="7"/>
      <c r="F47" s="57"/>
      <c r="G47" s="57"/>
      <c r="H47" s="57"/>
      <c r="I47" s="7"/>
    </row>
    <row r="48" spans="1:24" x14ac:dyDescent="0.2">
      <c r="B48" s="2"/>
      <c r="D48" s="1">
        <v>3</v>
      </c>
      <c r="E48" s="7" t="s">
        <v>297</v>
      </c>
    </row>
    <row r="49" spans="2:9" x14ac:dyDescent="0.2">
      <c r="D49" s="1">
        <v>1</v>
      </c>
      <c r="E49" s="7" t="s">
        <v>646</v>
      </c>
      <c r="F49" s="7"/>
      <c r="G49" s="7"/>
      <c r="H49" s="7"/>
      <c r="I49" s="57"/>
    </row>
    <row r="50" spans="2:9" x14ac:dyDescent="0.2">
      <c r="F50" s="7"/>
      <c r="G50" s="7"/>
    </row>
    <row r="51" spans="2:9" x14ac:dyDescent="0.2">
      <c r="D51" s="57" t="s">
        <v>621</v>
      </c>
      <c r="F51" s="7"/>
      <c r="G51" s="7"/>
      <c r="H51" s="7"/>
      <c r="I51" s="7"/>
    </row>
    <row r="52" spans="2:9" x14ac:dyDescent="0.2">
      <c r="B52" s="2"/>
      <c r="D52" s="1">
        <v>1</v>
      </c>
      <c r="E52" s="1" t="s">
        <v>647</v>
      </c>
    </row>
    <row r="53" spans="2:9" x14ac:dyDescent="0.2">
      <c r="E53" s="1" t="s">
        <v>650</v>
      </c>
      <c r="I53" s="7"/>
    </row>
  </sheetData>
  <mergeCells count="16">
    <mergeCell ref="Y26:Z26"/>
    <mergeCell ref="M31:P31"/>
    <mergeCell ref="Q31:R31"/>
    <mergeCell ref="M34:P34"/>
    <mergeCell ref="Q34:R34"/>
    <mergeCell ref="M30:P30"/>
    <mergeCell ref="Q30:R30"/>
    <mergeCell ref="M40:P40"/>
    <mergeCell ref="Q24:R24"/>
    <mergeCell ref="P26:R26"/>
    <mergeCell ref="D1:S1"/>
    <mergeCell ref="A32:I32"/>
    <mergeCell ref="O23:P23"/>
    <mergeCell ref="Q23:R23"/>
    <mergeCell ref="M37:P37"/>
    <mergeCell ref="Q37:R37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7"/>
  <dimension ref="A1:Z39"/>
  <sheetViews>
    <sheetView workbookViewId="0"/>
  </sheetViews>
  <sheetFormatPr defaultRowHeight="12.75" x14ac:dyDescent="0.2"/>
  <cols>
    <col min="1" max="1" width="11.85546875" style="1" bestFit="1" customWidth="1"/>
    <col min="2" max="2" width="13.85546875" style="1" bestFit="1" customWidth="1"/>
    <col min="3" max="3" width="3" style="1" bestFit="1" customWidth="1"/>
    <col min="4" max="4" width="3.42578125" style="1" bestFit="1" customWidth="1"/>
    <col min="5" max="5" width="5.5703125" style="1" bestFit="1" customWidth="1"/>
    <col min="6" max="6" width="4.140625" style="1" bestFit="1" customWidth="1"/>
    <col min="7" max="7" width="9" style="1" bestFit="1" customWidth="1"/>
    <col min="8" max="8" width="3.28515625" style="1" bestFit="1" customWidth="1"/>
    <col min="9" max="9" width="5.5703125" style="1" customWidth="1"/>
    <col min="10" max="10" width="9.140625" style="1"/>
    <col min="11" max="11" width="15.28515625" style="1" bestFit="1" customWidth="1"/>
    <col min="12" max="12" width="8.5703125" style="1" bestFit="1" customWidth="1"/>
    <col min="13" max="13" width="7" style="1" bestFit="1" customWidth="1"/>
    <col min="14" max="14" width="5.5703125" style="1" bestFit="1" customWidth="1"/>
    <col min="15" max="15" width="5.7109375" style="1" bestFit="1" customWidth="1"/>
    <col min="16" max="16" width="9.5703125" style="1" bestFit="1" customWidth="1"/>
    <col min="17" max="18" width="5.5703125" style="1" bestFit="1" customWidth="1"/>
    <col min="19" max="19" width="5.140625" style="1" bestFit="1" customWidth="1"/>
    <col min="20" max="20" width="15.85546875" style="1" bestFit="1" customWidth="1"/>
    <col min="21" max="16384" width="9.140625" style="1"/>
  </cols>
  <sheetData>
    <row r="1" spans="1:21" ht="48" customHeight="1" x14ac:dyDescent="0.2">
      <c r="D1" s="152" t="s">
        <v>514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3" spans="1:21" x14ac:dyDescent="0.2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</row>
    <row r="5" spans="1:21" x14ac:dyDescent="0.2">
      <c r="A5" s="1" t="s">
        <v>94</v>
      </c>
      <c r="B5" s="2">
        <v>13</v>
      </c>
      <c r="C5" s="2">
        <v>12</v>
      </c>
      <c r="D5" s="2">
        <v>1</v>
      </c>
      <c r="E5" s="2">
        <v>349</v>
      </c>
      <c r="F5" s="2">
        <v>76</v>
      </c>
      <c r="G5" s="37">
        <f t="shared" ref="G5:G15" si="0">E5/(C5-D5)</f>
        <v>31.727272727272727</v>
      </c>
      <c r="H5" s="36">
        <v>1</v>
      </c>
      <c r="I5" s="3"/>
      <c r="K5" s="1" t="s">
        <v>94</v>
      </c>
      <c r="L5" s="38">
        <v>221</v>
      </c>
      <c r="M5" s="39">
        <v>57</v>
      </c>
      <c r="N5" s="39">
        <v>605</v>
      </c>
      <c r="O5" s="39">
        <v>43</v>
      </c>
      <c r="P5" s="3">
        <f t="shared" ref="P5:P11" si="1">+N5/O5</f>
        <v>14.069767441860465</v>
      </c>
      <c r="Q5" s="29">
        <f t="shared" ref="Q5:Q15" si="2">+N5/(INT(L5)+(L5-INT(L5))*10/6)</f>
        <v>2.7375565610859729</v>
      </c>
      <c r="R5" s="29">
        <f t="shared" ref="R5:R11" si="3">+(INT(L5)*6+(L5-INT(L5))*10)/O5</f>
        <v>30.837209302325583</v>
      </c>
      <c r="S5" s="4" t="s">
        <v>515</v>
      </c>
      <c r="T5" s="40"/>
      <c r="U5" s="40"/>
    </row>
    <row r="6" spans="1:21" x14ac:dyDescent="0.2">
      <c r="A6" s="1" t="s">
        <v>106</v>
      </c>
      <c r="B6" s="2">
        <v>15</v>
      </c>
      <c r="C6" s="2">
        <v>15</v>
      </c>
      <c r="D6" s="2">
        <v>1</v>
      </c>
      <c r="E6" s="2">
        <v>435</v>
      </c>
      <c r="F6" s="2" t="s">
        <v>490</v>
      </c>
      <c r="G6" s="37">
        <f t="shared" si="0"/>
        <v>31.071428571428573</v>
      </c>
      <c r="H6" s="36">
        <v>3</v>
      </c>
      <c r="I6" s="3"/>
      <c r="K6" s="16" t="s">
        <v>33</v>
      </c>
      <c r="L6" s="38">
        <v>88.6</v>
      </c>
      <c r="M6" s="39">
        <v>18</v>
      </c>
      <c r="N6" s="39">
        <v>283</v>
      </c>
      <c r="O6" s="39">
        <v>19</v>
      </c>
      <c r="P6" s="17">
        <f t="shared" si="1"/>
        <v>14.894736842105264</v>
      </c>
      <c r="Q6" s="32">
        <f t="shared" si="2"/>
        <v>3.1797752808988768</v>
      </c>
      <c r="R6" s="32">
        <f t="shared" si="3"/>
        <v>28.105263157894736</v>
      </c>
      <c r="S6" s="5" t="s">
        <v>516</v>
      </c>
    </row>
    <row r="7" spans="1:21" x14ac:dyDescent="0.2">
      <c r="A7" s="1" t="s">
        <v>88</v>
      </c>
      <c r="B7" s="2">
        <v>12</v>
      </c>
      <c r="C7" s="2">
        <v>11</v>
      </c>
      <c r="D7" s="2">
        <v>1</v>
      </c>
      <c r="E7" s="2">
        <v>273</v>
      </c>
      <c r="F7" s="2">
        <v>60</v>
      </c>
      <c r="G7" s="37">
        <f t="shared" si="0"/>
        <v>27.3</v>
      </c>
      <c r="H7" s="36">
        <v>2</v>
      </c>
      <c r="I7" s="3"/>
      <c r="K7" s="16" t="s">
        <v>9</v>
      </c>
      <c r="L7" s="38">
        <v>131</v>
      </c>
      <c r="M7" s="39">
        <v>12</v>
      </c>
      <c r="N7" s="39">
        <v>446</v>
      </c>
      <c r="O7" s="39">
        <v>27</v>
      </c>
      <c r="P7" s="17">
        <f t="shared" si="1"/>
        <v>16.518518518518519</v>
      </c>
      <c r="Q7" s="32">
        <f>+N7/(INT(L7)+(L7-INT(L7))*10/6)</f>
        <v>3.4045801526717558</v>
      </c>
      <c r="R7" s="32">
        <f t="shared" si="3"/>
        <v>29.111111111111111</v>
      </c>
      <c r="S7" s="18" t="s">
        <v>517</v>
      </c>
    </row>
    <row r="8" spans="1:21" x14ac:dyDescent="0.2">
      <c r="A8" s="1" t="s">
        <v>9</v>
      </c>
      <c r="B8" s="2">
        <v>15</v>
      </c>
      <c r="C8" s="2">
        <v>13</v>
      </c>
      <c r="D8" s="2">
        <v>3</v>
      </c>
      <c r="E8" s="2">
        <v>269</v>
      </c>
      <c r="F8" s="2">
        <v>48</v>
      </c>
      <c r="G8" s="37">
        <f t="shared" si="0"/>
        <v>26.9</v>
      </c>
      <c r="H8" s="36"/>
      <c r="I8" s="3"/>
      <c r="K8" s="16" t="s">
        <v>13</v>
      </c>
      <c r="L8" s="38">
        <v>69</v>
      </c>
      <c r="M8" s="39">
        <v>6</v>
      </c>
      <c r="N8" s="39">
        <v>297</v>
      </c>
      <c r="O8" s="39">
        <v>15</v>
      </c>
      <c r="P8" s="34">
        <f t="shared" si="1"/>
        <v>19.8</v>
      </c>
      <c r="Q8" s="32">
        <f>+N8/(INT(L8)+(L8-INT(L8))*10/6)</f>
        <v>4.3043478260869561</v>
      </c>
      <c r="R8" s="32">
        <f t="shared" si="3"/>
        <v>27.6</v>
      </c>
      <c r="S8" s="33" t="s">
        <v>518</v>
      </c>
    </row>
    <row r="9" spans="1:21" x14ac:dyDescent="0.2">
      <c r="A9" s="1" t="s">
        <v>144</v>
      </c>
      <c r="B9" s="2">
        <v>13</v>
      </c>
      <c r="C9" s="2">
        <v>13</v>
      </c>
      <c r="D9" s="2">
        <v>2</v>
      </c>
      <c r="E9" s="2">
        <v>279</v>
      </c>
      <c r="F9" s="2" t="s">
        <v>519</v>
      </c>
      <c r="G9" s="37">
        <f t="shared" si="0"/>
        <v>25.363636363636363</v>
      </c>
      <c r="H9" s="36">
        <v>1</v>
      </c>
      <c r="I9" s="3"/>
      <c r="K9" s="9" t="s">
        <v>182</v>
      </c>
      <c r="L9" s="9">
        <v>107</v>
      </c>
      <c r="M9" s="9">
        <v>23</v>
      </c>
      <c r="N9" s="9">
        <v>352</v>
      </c>
      <c r="O9" s="9">
        <v>12</v>
      </c>
      <c r="P9" s="10">
        <f t="shared" si="1"/>
        <v>29.333333333333332</v>
      </c>
      <c r="Q9" s="10">
        <f>+N9/(INT(L9)+(L9-INT(L9))*10/6)</f>
        <v>3.2897196261682242</v>
      </c>
      <c r="R9" s="10">
        <f t="shared" si="3"/>
        <v>53.5</v>
      </c>
      <c r="S9" s="15" t="s">
        <v>520</v>
      </c>
    </row>
    <row r="10" spans="1:21" x14ac:dyDescent="0.2">
      <c r="A10" s="1" t="s">
        <v>47</v>
      </c>
      <c r="B10" s="2">
        <v>10</v>
      </c>
      <c r="C10" s="2">
        <v>7</v>
      </c>
      <c r="D10" s="2">
        <v>2</v>
      </c>
      <c r="E10" s="2">
        <v>97</v>
      </c>
      <c r="F10" s="2" t="s">
        <v>521</v>
      </c>
      <c r="G10" s="37">
        <f t="shared" si="0"/>
        <v>19.399999999999999</v>
      </c>
      <c r="H10" s="36"/>
      <c r="I10" s="3"/>
      <c r="K10" s="1" t="s">
        <v>88</v>
      </c>
      <c r="L10" s="38">
        <v>56</v>
      </c>
      <c r="M10" s="39">
        <v>8</v>
      </c>
      <c r="N10" s="39">
        <v>201</v>
      </c>
      <c r="O10" s="39">
        <v>7</v>
      </c>
      <c r="P10" s="6">
        <f t="shared" si="1"/>
        <v>28.714285714285715</v>
      </c>
      <c r="Q10" s="29">
        <f>+N10/(INT(L10)+(L10-INT(L10))*10/6)</f>
        <v>3.5892857142857144</v>
      </c>
      <c r="R10" s="29">
        <f t="shared" si="3"/>
        <v>48</v>
      </c>
      <c r="S10" s="2"/>
    </row>
    <row r="11" spans="1:21" x14ac:dyDescent="0.2">
      <c r="A11" s="1" t="s">
        <v>182</v>
      </c>
      <c r="B11" s="2">
        <v>13</v>
      </c>
      <c r="C11" s="2">
        <v>8</v>
      </c>
      <c r="D11" s="2">
        <v>3</v>
      </c>
      <c r="E11" s="2">
        <v>90</v>
      </c>
      <c r="F11" s="2" t="s">
        <v>287</v>
      </c>
      <c r="G11" s="37">
        <f t="shared" si="0"/>
        <v>18</v>
      </c>
      <c r="H11" s="36"/>
      <c r="I11" s="3"/>
      <c r="K11" s="16" t="s">
        <v>291</v>
      </c>
      <c r="L11" s="38">
        <v>14</v>
      </c>
      <c r="M11" s="39">
        <v>3</v>
      </c>
      <c r="N11" s="39">
        <v>26</v>
      </c>
      <c r="O11" s="39">
        <v>2</v>
      </c>
      <c r="P11" s="17">
        <f t="shared" si="1"/>
        <v>13</v>
      </c>
      <c r="Q11" s="32">
        <f>+N11/(INT(L11)+(L11-INT(L11))*10/6)</f>
        <v>1.8571428571428572</v>
      </c>
      <c r="R11" s="32">
        <f t="shared" si="3"/>
        <v>42</v>
      </c>
    </row>
    <row r="12" spans="1:21" x14ac:dyDescent="0.2">
      <c r="A12" s="1" t="s">
        <v>33</v>
      </c>
      <c r="B12" s="2">
        <v>12</v>
      </c>
      <c r="C12" s="2">
        <v>7</v>
      </c>
      <c r="D12" s="2">
        <v>4</v>
      </c>
      <c r="E12" s="2">
        <v>51</v>
      </c>
      <c r="F12" s="2">
        <v>20</v>
      </c>
      <c r="G12" s="37">
        <f t="shared" si="0"/>
        <v>17</v>
      </c>
      <c r="H12" s="36"/>
      <c r="I12" s="3"/>
      <c r="K12" s="1" t="s">
        <v>463</v>
      </c>
      <c r="L12" s="38">
        <v>10</v>
      </c>
      <c r="M12" s="39">
        <v>1</v>
      </c>
      <c r="N12" s="39">
        <v>49</v>
      </c>
      <c r="O12" s="39">
        <v>0</v>
      </c>
      <c r="P12" s="29" t="s">
        <v>52</v>
      </c>
      <c r="Q12" s="29">
        <f t="shared" si="2"/>
        <v>4.9000000000000004</v>
      </c>
      <c r="R12" s="29" t="s">
        <v>52</v>
      </c>
    </row>
    <row r="13" spans="1:21" x14ac:dyDescent="0.2">
      <c r="A13" s="1" t="s">
        <v>11</v>
      </c>
      <c r="B13" s="2">
        <v>14</v>
      </c>
      <c r="C13" s="2">
        <v>10</v>
      </c>
      <c r="D13" s="2">
        <v>1</v>
      </c>
      <c r="E13" s="2">
        <v>75</v>
      </c>
      <c r="F13" s="2">
        <v>22</v>
      </c>
      <c r="G13" s="37">
        <f t="shared" si="0"/>
        <v>8.3333333333333339</v>
      </c>
      <c r="H13" s="36"/>
      <c r="I13" s="3"/>
      <c r="K13" s="1" t="s">
        <v>47</v>
      </c>
      <c r="L13" s="38">
        <v>2</v>
      </c>
      <c r="M13" s="16">
        <v>0</v>
      </c>
      <c r="N13" s="16">
        <v>12</v>
      </c>
      <c r="O13" s="16">
        <v>0</v>
      </c>
      <c r="P13" s="29" t="s">
        <v>52</v>
      </c>
      <c r="Q13" s="29">
        <f t="shared" si="2"/>
        <v>6</v>
      </c>
      <c r="R13" s="29" t="s">
        <v>52</v>
      </c>
    </row>
    <row r="14" spans="1:21" x14ac:dyDescent="0.2">
      <c r="A14" s="1" t="s">
        <v>297</v>
      </c>
      <c r="B14" s="2">
        <v>9</v>
      </c>
      <c r="C14" s="2">
        <v>7</v>
      </c>
      <c r="D14" s="2">
        <v>2</v>
      </c>
      <c r="E14" s="2">
        <v>36</v>
      </c>
      <c r="F14" s="2">
        <v>10</v>
      </c>
      <c r="G14" s="37">
        <f t="shared" si="0"/>
        <v>7.2</v>
      </c>
      <c r="H14" s="36"/>
      <c r="I14" s="3"/>
      <c r="K14" s="1" t="s">
        <v>374</v>
      </c>
      <c r="L14" s="38">
        <v>2</v>
      </c>
      <c r="M14" s="39">
        <v>0</v>
      </c>
      <c r="N14" s="39">
        <v>14</v>
      </c>
      <c r="O14" s="39">
        <v>0</v>
      </c>
      <c r="P14" s="29" t="s">
        <v>52</v>
      </c>
      <c r="Q14" s="29">
        <f t="shared" si="2"/>
        <v>7</v>
      </c>
      <c r="R14" s="29" t="s">
        <v>52</v>
      </c>
    </row>
    <row r="15" spans="1:21" x14ac:dyDescent="0.2">
      <c r="A15" s="1" t="s">
        <v>13</v>
      </c>
      <c r="B15" s="2">
        <v>13</v>
      </c>
      <c r="C15" s="2">
        <v>6</v>
      </c>
      <c r="D15" s="2">
        <v>3</v>
      </c>
      <c r="E15" s="2">
        <v>4</v>
      </c>
      <c r="F15" s="2">
        <v>2</v>
      </c>
      <c r="G15" s="37">
        <f t="shared" si="0"/>
        <v>1.3333333333333333</v>
      </c>
      <c r="H15" s="36"/>
      <c r="I15" s="3"/>
      <c r="K15" s="1" t="s">
        <v>297</v>
      </c>
      <c r="L15" s="38">
        <v>1</v>
      </c>
      <c r="M15" s="39">
        <v>0</v>
      </c>
      <c r="N15" s="39">
        <v>14</v>
      </c>
      <c r="O15" s="39">
        <v>0</v>
      </c>
      <c r="P15" s="29" t="s">
        <v>52</v>
      </c>
      <c r="Q15" s="3">
        <f t="shared" si="2"/>
        <v>14</v>
      </c>
      <c r="R15" s="29" t="s">
        <v>52</v>
      </c>
    </row>
    <row r="16" spans="1:21" x14ac:dyDescent="0.2">
      <c r="B16" s="2"/>
      <c r="C16" s="36"/>
      <c r="D16" s="36"/>
      <c r="E16" s="36"/>
      <c r="F16" s="36"/>
      <c r="G16" s="37"/>
      <c r="H16" s="36"/>
      <c r="I16" s="3"/>
      <c r="L16" s="48"/>
      <c r="N16" s="24"/>
      <c r="R16" s="6"/>
      <c r="T16" s="29"/>
    </row>
    <row r="17" spans="1:26" x14ac:dyDescent="0.2">
      <c r="B17" s="2"/>
      <c r="C17" s="36"/>
      <c r="D17" s="36"/>
      <c r="E17" s="36"/>
      <c r="F17" s="37"/>
      <c r="G17" s="36"/>
      <c r="H17" s="36"/>
      <c r="K17" s="47" t="s">
        <v>62</v>
      </c>
      <c r="L17" s="47"/>
      <c r="M17" s="47"/>
      <c r="N17" s="47"/>
      <c r="O17" s="58"/>
    </row>
    <row r="18" spans="1:26" x14ac:dyDescent="0.2">
      <c r="A18" s="153" t="s">
        <v>138</v>
      </c>
      <c r="B18" s="153"/>
      <c r="C18" s="153"/>
      <c r="D18" s="153"/>
      <c r="E18" s="153"/>
      <c r="F18" s="153"/>
      <c r="G18" s="153"/>
      <c r="H18" s="153"/>
      <c r="I18" s="153"/>
    </row>
    <row r="19" spans="1:26" x14ac:dyDescent="0.2">
      <c r="F19" s="2"/>
      <c r="G19" s="3"/>
      <c r="I19" s="3"/>
      <c r="K19" s="8" t="s">
        <v>66</v>
      </c>
      <c r="S19" s="16"/>
    </row>
    <row r="20" spans="1:26" x14ac:dyDescent="0.2">
      <c r="A20" s="8" t="s">
        <v>22</v>
      </c>
      <c r="D20" s="57" t="s">
        <v>53</v>
      </c>
      <c r="E20" s="57"/>
      <c r="F20" s="57"/>
      <c r="G20" s="57"/>
      <c r="H20" s="57"/>
      <c r="I20" s="3"/>
      <c r="K20" s="21" t="s">
        <v>67</v>
      </c>
      <c r="L20" s="21" t="s">
        <v>68</v>
      </c>
      <c r="M20" s="21" t="s">
        <v>69</v>
      </c>
      <c r="N20" s="21" t="s">
        <v>70</v>
      </c>
      <c r="O20" s="151" t="s">
        <v>71</v>
      </c>
      <c r="P20" s="151"/>
      <c r="Q20" s="154"/>
      <c r="R20" s="154"/>
    </row>
    <row r="21" spans="1:26" x14ac:dyDescent="0.2">
      <c r="K21" s="7">
        <v>19</v>
      </c>
      <c r="L21" s="7">
        <v>8</v>
      </c>
      <c r="M21" s="7">
        <v>1</v>
      </c>
      <c r="N21" s="7">
        <v>6</v>
      </c>
      <c r="O21" s="50">
        <v>4</v>
      </c>
      <c r="P21" s="50"/>
      <c r="Q21" s="150"/>
      <c r="R21" s="150"/>
    </row>
    <row r="22" spans="1:26" x14ac:dyDescent="0.2">
      <c r="A22" s="1" t="s">
        <v>463</v>
      </c>
      <c r="B22" s="2" t="s">
        <v>522</v>
      </c>
      <c r="D22" s="7">
        <v>9</v>
      </c>
      <c r="E22" s="7" t="s">
        <v>523</v>
      </c>
      <c r="F22" s="7"/>
      <c r="G22" s="7"/>
      <c r="H22" s="7"/>
      <c r="I22" s="57"/>
      <c r="Q22" s="21"/>
      <c r="R22" s="13"/>
    </row>
    <row r="23" spans="1:26" x14ac:dyDescent="0.2">
      <c r="A23" s="1" t="s">
        <v>35</v>
      </c>
      <c r="B23" s="2" t="s">
        <v>348</v>
      </c>
      <c r="D23" s="7">
        <v>6</v>
      </c>
      <c r="E23" s="7" t="s">
        <v>524</v>
      </c>
      <c r="F23" s="7"/>
      <c r="G23" s="7"/>
      <c r="H23" s="7"/>
      <c r="L23" s="20" t="s">
        <v>4</v>
      </c>
      <c r="M23" s="20" t="s">
        <v>73</v>
      </c>
      <c r="N23" s="20" t="s">
        <v>492</v>
      </c>
      <c r="O23" s="20" t="s">
        <v>25</v>
      </c>
      <c r="P23" s="151" t="s">
        <v>75</v>
      </c>
      <c r="Q23" s="151"/>
      <c r="R23" s="151"/>
    </row>
    <row r="24" spans="1:26" x14ac:dyDescent="0.2">
      <c r="A24" s="1" t="s">
        <v>374</v>
      </c>
      <c r="B24" s="2" t="s">
        <v>525</v>
      </c>
      <c r="D24" s="7">
        <v>4</v>
      </c>
      <c r="E24" s="7" t="s">
        <v>526</v>
      </c>
      <c r="F24" s="7"/>
      <c r="G24" s="7"/>
      <c r="H24" s="7"/>
      <c r="I24" s="7"/>
      <c r="K24" s="1" t="s">
        <v>72</v>
      </c>
      <c r="L24" s="7">
        <v>2093</v>
      </c>
      <c r="M24" s="7">
        <v>115</v>
      </c>
      <c r="N24" s="7">
        <f>+SUM(L24:M24)</f>
        <v>2208</v>
      </c>
      <c r="O24" s="7">
        <v>99</v>
      </c>
      <c r="P24" s="13">
        <f>+N24/O24</f>
        <v>22.303030303030305</v>
      </c>
      <c r="Q24" s="13"/>
      <c r="T24" s="59"/>
      <c r="U24" s="59"/>
      <c r="V24" s="59"/>
      <c r="W24" s="59"/>
      <c r="X24" s="59"/>
    </row>
    <row r="25" spans="1:26" x14ac:dyDescent="0.2">
      <c r="A25" s="1" t="s">
        <v>401</v>
      </c>
      <c r="B25" s="2">
        <v>5</v>
      </c>
      <c r="D25" s="7">
        <v>3</v>
      </c>
      <c r="E25" s="50" t="s">
        <v>527</v>
      </c>
      <c r="F25" s="7"/>
      <c r="G25" s="7"/>
      <c r="H25" s="7"/>
      <c r="I25" s="7"/>
      <c r="K25" s="1" t="s">
        <v>139</v>
      </c>
      <c r="L25" s="7">
        <f>N25-M25</f>
        <v>2313</v>
      </c>
      <c r="M25" s="7">
        <v>116</v>
      </c>
      <c r="N25" s="7">
        <v>2429</v>
      </c>
      <c r="O25" s="7">
        <v>128</v>
      </c>
      <c r="P25" s="13">
        <f>+N25/O25</f>
        <v>18.9765625</v>
      </c>
      <c r="Q25" s="13"/>
      <c r="R25" s="51"/>
      <c r="U25" s="21"/>
      <c r="V25" s="21"/>
      <c r="W25" s="21"/>
      <c r="X25" s="21"/>
      <c r="Y25" s="151"/>
      <c r="Z25" s="151"/>
    </row>
    <row r="26" spans="1:26" x14ac:dyDescent="0.2">
      <c r="A26" s="1" t="s">
        <v>381</v>
      </c>
      <c r="B26" s="2">
        <v>24</v>
      </c>
      <c r="D26" s="7">
        <v>2</v>
      </c>
      <c r="E26" s="7" t="s">
        <v>528</v>
      </c>
      <c r="F26" s="50"/>
      <c r="G26" s="50"/>
      <c r="H26" s="7"/>
      <c r="I26" s="7"/>
      <c r="R26" s="51"/>
      <c r="T26" s="20"/>
    </row>
    <row r="27" spans="1:26" x14ac:dyDescent="0.2">
      <c r="A27" s="1" t="s">
        <v>458</v>
      </c>
      <c r="B27" s="2">
        <v>0</v>
      </c>
      <c r="E27" s="1" t="s">
        <v>101</v>
      </c>
      <c r="F27" s="50"/>
      <c r="G27" s="50"/>
      <c r="H27" s="50"/>
      <c r="I27" s="7"/>
      <c r="K27" s="20" t="s">
        <v>77</v>
      </c>
      <c r="L27" s="2" t="s">
        <v>529</v>
      </c>
      <c r="M27" s="155" t="s">
        <v>530</v>
      </c>
      <c r="N27" s="155"/>
      <c r="O27" s="155"/>
      <c r="P27" s="155"/>
      <c r="Q27" s="156">
        <v>39634</v>
      </c>
      <c r="R27" s="155"/>
      <c r="T27" s="20"/>
    </row>
    <row r="28" spans="1:26" x14ac:dyDescent="0.2">
      <c r="A28" s="1" t="s">
        <v>102</v>
      </c>
      <c r="B28" s="2" t="s">
        <v>531</v>
      </c>
      <c r="D28" s="7">
        <v>1</v>
      </c>
      <c r="E28" s="7" t="s">
        <v>532</v>
      </c>
      <c r="F28" s="7"/>
      <c r="G28" s="7"/>
      <c r="H28" s="50"/>
      <c r="I28" s="7"/>
      <c r="K28" s="20" t="s">
        <v>78</v>
      </c>
      <c r="L28" s="2" t="s">
        <v>533</v>
      </c>
      <c r="M28" s="155" t="s">
        <v>534</v>
      </c>
      <c r="N28" s="155"/>
      <c r="O28" s="155"/>
      <c r="P28" s="155"/>
      <c r="Q28" s="156">
        <v>39599</v>
      </c>
      <c r="R28" s="156"/>
    </row>
    <row r="29" spans="1:26" x14ac:dyDescent="0.2">
      <c r="A29" s="1" t="s">
        <v>291</v>
      </c>
      <c r="B29" s="2" t="s">
        <v>348</v>
      </c>
      <c r="H29" s="7"/>
      <c r="I29" s="7"/>
      <c r="Q29" s="7"/>
      <c r="R29" s="51"/>
      <c r="U29" s="21"/>
      <c r="V29" s="21"/>
      <c r="W29" s="21"/>
      <c r="X29" s="21"/>
    </row>
    <row r="30" spans="1:26" x14ac:dyDescent="0.2">
      <c r="A30" s="1" t="s">
        <v>101</v>
      </c>
      <c r="B30" s="2" t="s">
        <v>535</v>
      </c>
      <c r="D30" s="57" t="s">
        <v>57</v>
      </c>
      <c r="F30" s="7"/>
      <c r="G30" s="7"/>
      <c r="H30" s="7"/>
      <c r="I30" s="50"/>
      <c r="K30" s="20" t="s">
        <v>118</v>
      </c>
      <c r="Q30" s="7"/>
      <c r="R30" s="7"/>
      <c r="T30" s="20"/>
    </row>
    <row r="31" spans="1:26" x14ac:dyDescent="0.2">
      <c r="A31" s="1" t="s">
        <v>488</v>
      </c>
      <c r="B31" s="2" t="s">
        <v>348</v>
      </c>
      <c r="E31" s="57"/>
      <c r="F31" s="7"/>
      <c r="G31" s="7"/>
      <c r="H31" s="7"/>
      <c r="I31" s="7"/>
      <c r="K31" s="7" t="s">
        <v>490</v>
      </c>
      <c r="L31" s="1" t="s">
        <v>106</v>
      </c>
      <c r="M31" s="155" t="s">
        <v>536</v>
      </c>
      <c r="N31" s="155"/>
      <c r="O31" s="155"/>
      <c r="P31" s="155"/>
      <c r="Q31" s="156">
        <v>39578</v>
      </c>
      <c r="R31" s="155"/>
      <c r="T31" s="20"/>
    </row>
    <row r="32" spans="1:26" x14ac:dyDescent="0.2">
      <c r="A32" s="1" t="s">
        <v>14</v>
      </c>
      <c r="B32" s="2">
        <v>4</v>
      </c>
      <c r="D32" s="7">
        <v>0</v>
      </c>
      <c r="I32" s="7"/>
      <c r="Q32" s="51"/>
      <c r="R32" s="7"/>
    </row>
    <row r="33" spans="2:24" x14ac:dyDescent="0.2">
      <c r="B33" s="2"/>
      <c r="D33" s="7"/>
      <c r="E33" s="7"/>
      <c r="F33" s="57"/>
      <c r="G33" s="57"/>
      <c r="H33" s="57"/>
      <c r="I33" s="7"/>
      <c r="K33" s="20" t="s">
        <v>83</v>
      </c>
      <c r="U33" s="21"/>
      <c r="V33" s="21"/>
      <c r="W33" s="21"/>
      <c r="X33" s="21"/>
    </row>
    <row r="34" spans="2:24" x14ac:dyDescent="0.2">
      <c r="B34" s="2"/>
      <c r="D34" s="7" t="s">
        <v>491</v>
      </c>
      <c r="E34" s="7"/>
      <c r="K34" s="14" t="s">
        <v>516</v>
      </c>
      <c r="L34" s="1" t="s">
        <v>33</v>
      </c>
      <c r="M34" s="155" t="s">
        <v>537</v>
      </c>
      <c r="N34" s="155"/>
      <c r="O34" s="155"/>
      <c r="P34" s="155"/>
      <c r="Q34" s="156">
        <v>39676</v>
      </c>
      <c r="R34" s="156"/>
      <c r="T34" s="20"/>
    </row>
    <row r="35" spans="2:24" x14ac:dyDescent="0.2">
      <c r="E35" s="7"/>
      <c r="F35" s="7"/>
      <c r="G35" s="7"/>
      <c r="H35" s="7"/>
      <c r="I35" s="57"/>
      <c r="T35" s="20"/>
    </row>
    <row r="36" spans="2:24" x14ac:dyDescent="0.2">
      <c r="F36" s="7"/>
      <c r="G36" s="7"/>
    </row>
    <row r="37" spans="2:24" x14ac:dyDescent="0.2">
      <c r="F37" s="7"/>
      <c r="G37" s="7"/>
      <c r="H37" s="7"/>
      <c r="I37" s="7"/>
    </row>
    <row r="38" spans="2:24" x14ac:dyDescent="0.2">
      <c r="B38" s="2"/>
    </row>
    <row r="39" spans="2:24" x14ac:dyDescent="0.2">
      <c r="I39" s="7"/>
    </row>
  </sheetData>
  <mergeCells count="15">
    <mergeCell ref="Q21:R21"/>
    <mergeCell ref="P23:R23"/>
    <mergeCell ref="D1:S1"/>
    <mergeCell ref="A18:I18"/>
    <mergeCell ref="O20:P20"/>
    <mergeCell ref="Q20:R20"/>
    <mergeCell ref="M34:P34"/>
    <mergeCell ref="Q34:R34"/>
    <mergeCell ref="Y25:Z25"/>
    <mergeCell ref="M28:P28"/>
    <mergeCell ref="Q28:R28"/>
    <mergeCell ref="M31:P31"/>
    <mergeCell ref="Q31:R31"/>
    <mergeCell ref="M27:P27"/>
    <mergeCell ref="Q27:R27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8"/>
  <dimension ref="A1:Z40"/>
  <sheetViews>
    <sheetView workbookViewId="0"/>
  </sheetViews>
  <sheetFormatPr defaultRowHeight="12.75" x14ac:dyDescent="0.2"/>
  <cols>
    <col min="1" max="1" width="11.85546875" style="1" bestFit="1" customWidth="1"/>
    <col min="2" max="2" width="13.85546875" style="1" bestFit="1" customWidth="1"/>
    <col min="3" max="3" width="3" style="1" bestFit="1" customWidth="1"/>
    <col min="4" max="4" width="3.42578125" style="1" bestFit="1" customWidth="1"/>
    <col min="5" max="5" width="5.5703125" style="1" bestFit="1" customWidth="1"/>
    <col min="6" max="6" width="4.140625" style="1" bestFit="1" customWidth="1"/>
    <col min="7" max="7" width="9" style="1" bestFit="1" customWidth="1"/>
    <col min="8" max="8" width="3.28515625" style="1" bestFit="1" customWidth="1"/>
    <col min="9" max="9" width="5.5703125" style="1" customWidth="1"/>
    <col min="10" max="10" width="9.140625" style="1"/>
    <col min="11" max="11" width="15.28515625" style="1" bestFit="1" customWidth="1"/>
    <col min="12" max="12" width="8.5703125" style="1" bestFit="1" customWidth="1"/>
    <col min="13" max="13" width="7" style="1" bestFit="1" customWidth="1"/>
    <col min="14" max="14" width="5.5703125" style="1" bestFit="1" customWidth="1"/>
    <col min="15" max="15" width="5.7109375" style="1" bestFit="1" customWidth="1"/>
    <col min="16" max="16" width="9" style="1" bestFit="1" customWidth="1"/>
    <col min="17" max="18" width="5.5703125" style="1" bestFit="1" customWidth="1"/>
    <col min="19" max="19" width="5.140625" style="1" bestFit="1" customWidth="1"/>
    <col min="20" max="20" width="15.85546875" style="1" bestFit="1" customWidth="1"/>
    <col min="21" max="16384" width="9.140625" style="1"/>
  </cols>
  <sheetData>
    <row r="1" spans="1:21" ht="48" customHeight="1" x14ac:dyDescent="0.2">
      <c r="D1" s="152" t="s">
        <v>538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3" spans="1:21" x14ac:dyDescent="0.2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</row>
    <row r="5" spans="1:21" x14ac:dyDescent="0.2">
      <c r="A5" s="1" t="s">
        <v>43</v>
      </c>
      <c r="B5" s="2">
        <v>15</v>
      </c>
      <c r="C5" s="36">
        <v>15</v>
      </c>
      <c r="D5" s="36">
        <v>3</v>
      </c>
      <c r="E5" s="36">
        <v>431</v>
      </c>
      <c r="F5" s="36">
        <v>69</v>
      </c>
      <c r="G5" s="37">
        <f t="shared" ref="G5:G16" si="0">E5/(C5-D5)</f>
        <v>35.916666666666664</v>
      </c>
      <c r="H5" s="36">
        <v>4</v>
      </c>
      <c r="I5" s="3"/>
      <c r="K5" s="1" t="s">
        <v>291</v>
      </c>
      <c r="L5" s="38">
        <v>235.4</v>
      </c>
      <c r="M5" s="39">
        <v>50</v>
      </c>
      <c r="N5" s="39">
        <v>658</v>
      </c>
      <c r="O5" s="39">
        <v>40</v>
      </c>
      <c r="P5" s="3">
        <f t="shared" ref="P5:P16" si="1">+N5/O5</f>
        <v>16.45</v>
      </c>
      <c r="Q5" s="29">
        <f t="shared" ref="Q5:Q20" si="2">+N5/(INT(L5)+(L5-INT(L5))*10/6)</f>
        <v>2.7920792079207919</v>
      </c>
      <c r="R5" s="29">
        <f t="shared" ref="R5:R16" si="3">+(INT(L5)*6+(L5-INT(L5))*10)/O5</f>
        <v>35.35</v>
      </c>
      <c r="S5" s="4" t="s">
        <v>174</v>
      </c>
      <c r="T5" s="40"/>
      <c r="U5" s="40"/>
    </row>
    <row r="6" spans="1:21" x14ac:dyDescent="0.2">
      <c r="A6" s="1" t="s">
        <v>297</v>
      </c>
      <c r="B6" s="2">
        <v>9</v>
      </c>
      <c r="C6" s="36">
        <v>8</v>
      </c>
      <c r="D6" s="36">
        <v>5</v>
      </c>
      <c r="E6" s="36">
        <v>102</v>
      </c>
      <c r="F6" s="36" t="s">
        <v>539</v>
      </c>
      <c r="G6" s="37">
        <f t="shared" si="0"/>
        <v>34</v>
      </c>
      <c r="H6" s="36">
        <v>0</v>
      </c>
      <c r="I6" s="3"/>
      <c r="K6" s="16" t="s">
        <v>540</v>
      </c>
      <c r="L6" s="38">
        <v>77.099999999999994</v>
      </c>
      <c r="M6" s="39">
        <v>11</v>
      </c>
      <c r="N6" s="39">
        <v>286</v>
      </c>
      <c r="O6" s="39">
        <v>13</v>
      </c>
      <c r="P6" s="17">
        <f t="shared" si="1"/>
        <v>22</v>
      </c>
      <c r="Q6" s="32">
        <f t="shared" si="2"/>
        <v>3.7062634989200869</v>
      </c>
      <c r="R6" s="32">
        <f t="shared" si="3"/>
        <v>35.615384615384613</v>
      </c>
      <c r="S6" s="18" t="s">
        <v>541</v>
      </c>
    </row>
    <row r="7" spans="1:21" x14ac:dyDescent="0.2">
      <c r="A7" s="1" t="s">
        <v>381</v>
      </c>
      <c r="B7" s="2">
        <v>12</v>
      </c>
      <c r="C7" s="36">
        <v>12</v>
      </c>
      <c r="D7" s="36">
        <v>2</v>
      </c>
      <c r="E7" s="36">
        <v>309</v>
      </c>
      <c r="F7" s="36" t="s">
        <v>519</v>
      </c>
      <c r="G7" s="37">
        <f t="shared" si="0"/>
        <v>30.9</v>
      </c>
      <c r="H7" s="36">
        <v>3</v>
      </c>
      <c r="I7" s="3"/>
      <c r="K7" s="9" t="s">
        <v>410</v>
      </c>
      <c r="L7" s="41">
        <v>103.1</v>
      </c>
      <c r="M7" s="42">
        <v>23</v>
      </c>
      <c r="N7" s="42">
        <v>368</v>
      </c>
      <c r="O7" s="42">
        <v>16</v>
      </c>
      <c r="P7" s="10">
        <f t="shared" si="1"/>
        <v>23</v>
      </c>
      <c r="Q7" s="30">
        <f t="shared" si="2"/>
        <v>3.5670436187399033</v>
      </c>
      <c r="R7" s="30">
        <f t="shared" si="3"/>
        <v>38.6875</v>
      </c>
      <c r="S7" s="11" t="s">
        <v>313</v>
      </c>
    </row>
    <row r="8" spans="1:21" x14ac:dyDescent="0.2">
      <c r="A8" s="1" t="s">
        <v>291</v>
      </c>
      <c r="B8" s="2">
        <v>16</v>
      </c>
      <c r="C8" s="36">
        <v>11</v>
      </c>
      <c r="D8" s="36">
        <v>4</v>
      </c>
      <c r="E8" s="36">
        <v>128</v>
      </c>
      <c r="F8" s="36">
        <v>45</v>
      </c>
      <c r="G8" s="37">
        <f t="shared" si="0"/>
        <v>18.285714285714285</v>
      </c>
      <c r="H8" s="36">
        <v>0</v>
      </c>
      <c r="I8" s="3"/>
      <c r="K8" s="1" t="s">
        <v>93</v>
      </c>
      <c r="L8" s="38">
        <v>62.2</v>
      </c>
      <c r="M8" s="39">
        <v>14</v>
      </c>
      <c r="N8" s="39">
        <v>191</v>
      </c>
      <c r="O8" s="39">
        <v>8</v>
      </c>
      <c r="P8" s="6">
        <f t="shared" si="1"/>
        <v>23.875</v>
      </c>
      <c r="Q8" s="29">
        <f t="shared" si="2"/>
        <v>3.0641711229946522</v>
      </c>
      <c r="R8" s="29">
        <f t="shared" si="3"/>
        <v>46.75</v>
      </c>
      <c r="S8" s="43"/>
    </row>
    <row r="9" spans="1:21" x14ac:dyDescent="0.2">
      <c r="A9" s="1" t="s">
        <v>346</v>
      </c>
      <c r="B9" s="2">
        <v>15</v>
      </c>
      <c r="C9" s="36">
        <v>13</v>
      </c>
      <c r="D9" s="36">
        <v>0</v>
      </c>
      <c r="E9" s="36">
        <v>212</v>
      </c>
      <c r="F9" s="36">
        <v>38</v>
      </c>
      <c r="G9" s="37">
        <f t="shared" si="0"/>
        <v>16.307692307692307</v>
      </c>
      <c r="H9" s="36">
        <v>0</v>
      </c>
      <c r="I9" s="3"/>
      <c r="K9" s="16" t="s">
        <v>94</v>
      </c>
      <c r="L9" s="38">
        <v>17.5</v>
      </c>
      <c r="M9" s="39">
        <v>3</v>
      </c>
      <c r="N9" s="39">
        <v>47</v>
      </c>
      <c r="O9" s="39">
        <v>4</v>
      </c>
      <c r="P9" s="17">
        <f t="shared" si="1"/>
        <v>11.75</v>
      </c>
      <c r="Q9" s="32">
        <f t="shared" si="2"/>
        <v>2.6355140186915889</v>
      </c>
      <c r="R9" s="32">
        <f t="shared" si="3"/>
        <v>26.75</v>
      </c>
      <c r="S9" s="2"/>
    </row>
    <row r="10" spans="1:21" x14ac:dyDescent="0.2">
      <c r="A10" s="1" t="s">
        <v>90</v>
      </c>
      <c r="B10" s="2">
        <v>10</v>
      </c>
      <c r="C10" s="36">
        <v>10</v>
      </c>
      <c r="D10" s="36">
        <v>1</v>
      </c>
      <c r="E10" s="36">
        <v>138</v>
      </c>
      <c r="F10" s="36">
        <v>52</v>
      </c>
      <c r="G10" s="37">
        <f t="shared" si="0"/>
        <v>15.333333333333334</v>
      </c>
      <c r="H10" s="36">
        <v>1</v>
      </c>
      <c r="I10" s="3"/>
      <c r="K10" s="1" t="s">
        <v>542</v>
      </c>
      <c r="L10" s="38">
        <v>39</v>
      </c>
      <c r="M10" s="39">
        <v>4</v>
      </c>
      <c r="N10" s="39">
        <v>186</v>
      </c>
      <c r="O10" s="39">
        <v>3</v>
      </c>
      <c r="P10" s="6">
        <f t="shared" si="1"/>
        <v>62</v>
      </c>
      <c r="Q10" s="29">
        <f t="shared" si="2"/>
        <v>4.7692307692307692</v>
      </c>
      <c r="R10" s="29">
        <f t="shared" si="3"/>
        <v>78</v>
      </c>
      <c r="S10" s="2"/>
    </row>
    <row r="11" spans="1:21" x14ac:dyDescent="0.2">
      <c r="A11" s="1" t="s">
        <v>476</v>
      </c>
      <c r="B11" s="2">
        <v>6</v>
      </c>
      <c r="C11" s="36">
        <v>5</v>
      </c>
      <c r="D11" s="36">
        <v>1</v>
      </c>
      <c r="E11" s="36">
        <v>41</v>
      </c>
      <c r="F11" s="36">
        <v>15</v>
      </c>
      <c r="G11" s="37">
        <f t="shared" si="0"/>
        <v>10.25</v>
      </c>
      <c r="H11" s="36">
        <v>0</v>
      </c>
      <c r="I11" s="3"/>
      <c r="K11" s="16" t="s">
        <v>543</v>
      </c>
      <c r="L11" s="38">
        <v>13</v>
      </c>
      <c r="M11" s="39">
        <v>3</v>
      </c>
      <c r="N11" s="39">
        <v>24</v>
      </c>
      <c r="O11" s="39">
        <v>2</v>
      </c>
      <c r="P11" s="17">
        <f t="shared" si="1"/>
        <v>12</v>
      </c>
      <c r="Q11" s="32">
        <f t="shared" si="2"/>
        <v>1.8461538461538463</v>
      </c>
      <c r="R11" s="32">
        <f t="shared" si="3"/>
        <v>39</v>
      </c>
    </row>
    <row r="12" spans="1:21" x14ac:dyDescent="0.2">
      <c r="A12" s="1" t="s">
        <v>91</v>
      </c>
      <c r="B12" s="2">
        <v>10</v>
      </c>
      <c r="C12" s="36">
        <v>10</v>
      </c>
      <c r="D12" s="36">
        <v>1</v>
      </c>
      <c r="E12" s="36">
        <v>92</v>
      </c>
      <c r="F12" s="36" t="s">
        <v>403</v>
      </c>
      <c r="G12" s="37">
        <f t="shared" si="0"/>
        <v>10.222222222222221</v>
      </c>
      <c r="H12" s="36">
        <v>0</v>
      </c>
      <c r="I12" s="3"/>
      <c r="K12" s="1" t="s">
        <v>463</v>
      </c>
      <c r="L12" s="38">
        <v>7.5</v>
      </c>
      <c r="M12" s="39">
        <v>2</v>
      </c>
      <c r="N12" s="39">
        <v>28</v>
      </c>
      <c r="O12" s="39">
        <v>2</v>
      </c>
      <c r="P12" s="6">
        <f t="shared" si="1"/>
        <v>14</v>
      </c>
      <c r="Q12" s="3">
        <f t="shared" si="2"/>
        <v>3.5744680851063833</v>
      </c>
      <c r="R12" s="3">
        <f t="shared" si="3"/>
        <v>23.5</v>
      </c>
    </row>
    <row r="13" spans="1:21" x14ac:dyDescent="0.2">
      <c r="A13" s="1" t="s">
        <v>540</v>
      </c>
      <c r="B13" s="2">
        <v>12</v>
      </c>
      <c r="C13" s="36">
        <v>9</v>
      </c>
      <c r="D13" s="36">
        <v>0</v>
      </c>
      <c r="E13" s="36">
        <v>70</v>
      </c>
      <c r="F13" s="36">
        <v>32</v>
      </c>
      <c r="G13" s="37">
        <f t="shared" si="0"/>
        <v>7.7777777777777777</v>
      </c>
      <c r="H13" s="36">
        <v>0</v>
      </c>
      <c r="I13" s="3"/>
      <c r="K13" s="1" t="s">
        <v>90</v>
      </c>
      <c r="L13" s="38">
        <v>2</v>
      </c>
      <c r="M13" s="39">
        <v>0</v>
      </c>
      <c r="N13" s="39">
        <v>4</v>
      </c>
      <c r="O13" s="39">
        <v>1</v>
      </c>
      <c r="P13" s="3">
        <f t="shared" si="1"/>
        <v>4</v>
      </c>
      <c r="Q13" s="3">
        <f t="shared" si="2"/>
        <v>2</v>
      </c>
      <c r="R13" s="3">
        <f t="shared" si="3"/>
        <v>12</v>
      </c>
    </row>
    <row r="14" spans="1:21" x14ac:dyDescent="0.2">
      <c r="A14" s="1" t="s">
        <v>14</v>
      </c>
      <c r="B14" s="2">
        <v>11</v>
      </c>
      <c r="C14" s="36">
        <v>9</v>
      </c>
      <c r="D14" s="36">
        <v>1</v>
      </c>
      <c r="E14" s="36">
        <v>58</v>
      </c>
      <c r="F14" s="36">
        <v>20</v>
      </c>
      <c r="G14" s="37">
        <f t="shared" si="0"/>
        <v>7.25</v>
      </c>
      <c r="H14" s="36">
        <v>0</v>
      </c>
      <c r="I14" s="3"/>
      <c r="K14" s="1" t="s">
        <v>374</v>
      </c>
      <c r="L14" s="38">
        <v>7</v>
      </c>
      <c r="M14" s="39">
        <v>1</v>
      </c>
      <c r="N14" s="39">
        <v>36</v>
      </c>
      <c r="O14" s="39">
        <v>1</v>
      </c>
      <c r="P14" s="29">
        <f t="shared" si="1"/>
        <v>36</v>
      </c>
      <c r="Q14" s="29">
        <f t="shared" si="2"/>
        <v>5.1428571428571432</v>
      </c>
      <c r="R14" s="29">
        <f t="shared" si="3"/>
        <v>42</v>
      </c>
    </row>
    <row r="15" spans="1:21" x14ac:dyDescent="0.2">
      <c r="A15" s="1" t="s">
        <v>542</v>
      </c>
      <c r="B15" s="2">
        <v>12</v>
      </c>
      <c r="C15" s="36">
        <v>7</v>
      </c>
      <c r="D15" s="36">
        <v>1</v>
      </c>
      <c r="E15" s="36">
        <v>31</v>
      </c>
      <c r="F15" s="36">
        <v>12</v>
      </c>
      <c r="G15" s="37">
        <f t="shared" si="0"/>
        <v>5.166666666666667</v>
      </c>
      <c r="H15" s="36">
        <v>0</v>
      </c>
      <c r="I15" s="3"/>
      <c r="K15" s="1" t="s">
        <v>544</v>
      </c>
      <c r="L15" s="38">
        <v>7</v>
      </c>
      <c r="M15" s="16">
        <v>1</v>
      </c>
      <c r="N15" s="16">
        <v>49</v>
      </c>
      <c r="O15" s="16">
        <v>1</v>
      </c>
      <c r="P15" s="29">
        <f t="shared" si="1"/>
        <v>49</v>
      </c>
      <c r="Q15" s="29">
        <f t="shared" si="2"/>
        <v>7</v>
      </c>
      <c r="R15" s="29">
        <f t="shared" si="3"/>
        <v>42</v>
      </c>
    </row>
    <row r="16" spans="1:21" x14ac:dyDescent="0.2">
      <c r="A16" s="1" t="s">
        <v>544</v>
      </c>
      <c r="B16" s="2">
        <v>6</v>
      </c>
      <c r="C16" s="36">
        <v>5</v>
      </c>
      <c r="D16" s="36">
        <v>2</v>
      </c>
      <c r="E16" s="36">
        <v>6</v>
      </c>
      <c r="F16" s="36" t="s">
        <v>545</v>
      </c>
      <c r="G16" s="37">
        <f t="shared" si="0"/>
        <v>2</v>
      </c>
      <c r="H16" s="36">
        <v>0</v>
      </c>
      <c r="I16" s="3"/>
      <c r="K16" s="1" t="s">
        <v>43</v>
      </c>
      <c r="L16" s="38">
        <v>15</v>
      </c>
      <c r="M16" s="16">
        <v>2</v>
      </c>
      <c r="N16" s="16">
        <v>62</v>
      </c>
      <c r="O16" s="16">
        <v>1</v>
      </c>
      <c r="P16" s="6">
        <f t="shared" si="1"/>
        <v>62</v>
      </c>
      <c r="Q16" s="29">
        <f t="shared" si="2"/>
        <v>4.1333333333333337</v>
      </c>
      <c r="R16" s="29">
        <f t="shared" si="3"/>
        <v>90</v>
      </c>
      <c r="T16" s="29"/>
    </row>
    <row r="17" spans="1:26" x14ac:dyDescent="0.2">
      <c r="B17" s="2"/>
      <c r="C17" s="36"/>
      <c r="D17" s="36"/>
      <c r="E17" s="36"/>
      <c r="F17" s="37"/>
      <c r="G17" s="36"/>
      <c r="H17" s="36"/>
      <c r="I17" s="3"/>
      <c r="K17" s="1" t="s">
        <v>476</v>
      </c>
      <c r="L17" s="38">
        <v>5</v>
      </c>
      <c r="M17" s="39">
        <v>2</v>
      </c>
      <c r="N17" s="39">
        <v>24</v>
      </c>
      <c r="O17" s="39">
        <v>0</v>
      </c>
      <c r="P17" s="29" t="s">
        <v>52</v>
      </c>
      <c r="Q17" s="29">
        <f t="shared" si="2"/>
        <v>4.8</v>
      </c>
      <c r="R17" s="29" t="s">
        <v>52</v>
      </c>
    </row>
    <row r="18" spans="1:26" x14ac:dyDescent="0.2">
      <c r="A18" s="47" t="s">
        <v>138</v>
      </c>
      <c r="B18" s="47"/>
      <c r="C18" s="47"/>
      <c r="D18" s="47"/>
      <c r="E18" s="47"/>
      <c r="F18" s="47"/>
      <c r="G18" s="47"/>
      <c r="H18" s="47"/>
      <c r="K18" s="1" t="s">
        <v>546</v>
      </c>
      <c r="L18" s="38">
        <v>4.0999999999999996</v>
      </c>
      <c r="M18" s="16">
        <v>0</v>
      </c>
      <c r="N18" s="16">
        <v>21</v>
      </c>
      <c r="O18" s="16">
        <v>0</v>
      </c>
      <c r="P18" s="29" t="s">
        <v>52</v>
      </c>
      <c r="Q18" s="29">
        <f t="shared" si="2"/>
        <v>5.0400000000000009</v>
      </c>
      <c r="R18" s="29" t="s">
        <v>52</v>
      </c>
    </row>
    <row r="19" spans="1:26" x14ac:dyDescent="0.2">
      <c r="F19" s="2"/>
      <c r="G19" s="3"/>
      <c r="I19" s="47"/>
      <c r="K19" s="1" t="s">
        <v>488</v>
      </c>
      <c r="L19" s="38">
        <v>7</v>
      </c>
      <c r="M19" s="39">
        <v>0</v>
      </c>
      <c r="N19" s="39">
        <v>58</v>
      </c>
      <c r="O19" s="39">
        <v>0</v>
      </c>
      <c r="P19" s="29" t="s">
        <v>52</v>
      </c>
      <c r="Q19" s="29">
        <f t="shared" si="2"/>
        <v>8.2857142857142865</v>
      </c>
      <c r="R19" s="29" t="s">
        <v>52</v>
      </c>
    </row>
    <row r="20" spans="1:26" x14ac:dyDescent="0.2">
      <c r="A20" s="8" t="s">
        <v>22</v>
      </c>
      <c r="D20" s="57" t="s">
        <v>53</v>
      </c>
      <c r="E20" s="57"/>
      <c r="F20" s="57"/>
      <c r="G20" s="57"/>
      <c r="H20" s="57"/>
      <c r="I20" s="3"/>
      <c r="K20" s="1" t="s">
        <v>297</v>
      </c>
      <c r="L20" s="38">
        <v>1</v>
      </c>
      <c r="M20" s="39">
        <v>0</v>
      </c>
      <c r="N20" s="39">
        <v>18</v>
      </c>
      <c r="O20" s="39">
        <v>0</v>
      </c>
      <c r="P20" s="29" t="s">
        <v>52</v>
      </c>
      <c r="Q20" s="3">
        <f t="shared" si="2"/>
        <v>18</v>
      </c>
      <c r="R20" s="29" t="s">
        <v>52</v>
      </c>
    </row>
    <row r="21" spans="1:26" x14ac:dyDescent="0.2">
      <c r="I21" s="3"/>
      <c r="L21" s="48"/>
      <c r="N21" s="24"/>
      <c r="R21" s="6"/>
    </row>
    <row r="22" spans="1:26" x14ac:dyDescent="0.2">
      <c r="A22" s="1" t="s">
        <v>466</v>
      </c>
      <c r="B22" s="2" t="s">
        <v>547</v>
      </c>
      <c r="D22" s="7">
        <v>7</v>
      </c>
      <c r="E22" s="7" t="s">
        <v>291</v>
      </c>
      <c r="F22" s="7"/>
      <c r="G22" s="7"/>
      <c r="H22" s="7"/>
      <c r="K22" s="153" t="s">
        <v>62</v>
      </c>
      <c r="L22" s="153"/>
      <c r="M22" s="153"/>
      <c r="N22" s="153"/>
      <c r="O22" s="153"/>
      <c r="P22" s="153"/>
      <c r="Q22" s="153"/>
      <c r="R22" s="153"/>
      <c r="S22" s="153"/>
    </row>
    <row r="23" spans="1:26" x14ac:dyDescent="0.2">
      <c r="A23" s="1" t="s">
        <v>548</v>
      </c>
      <c r="B23" s="2">
        <v>5</v>
      </c>
      <c r="D23" s="7">
        <v>6</v>
      </c>
      <c r="E23" s="7" t="s">
        <v>297</v>
      </c>
      <c r="F23" s="7"/>
      <c r="G23" s="7"/>
      <c r="H23" s="7"/>
      <c r="I23" s="57"/>
    </row>
    <row r="24" spans="1:26" x14ac:dyDescent="0.2">
      <c r="A24" s="1" t="s">
        <v>9</v>
      </c>
      <c r="B24" s="2">
        <v>17</v>
      </c>
      <c r="D24" s="7">
        <v>5</v>
      </c>
      <c r="E24" s="7" t="s">
        <v>35</v>
      </c>
      <c r="F24" s="7"/>
      <c r="G24" s="7"/>
      <c r="H24" s="7"/>
      <c r="K24" s="8" t="s">
        <v>66</v>
      </c>
      <c r="S24" s="16"/>
      <c r="T24" s="160" t="s">
        <v>549</v>
      </c>
      <c r="U24" s="160"/>
      <c r="V24" s="160"/>
      <c r="W24" s="160"/>
      <c r="X24" s="160"/>
    </row>
    <row r="25" spans="1:26" x14ac:dyDescent="0.2">
      <c r="A25" s="1" t="s">
        <v>543</v>
      </c>
      <c r="B25" s="2">
        <v>4</v>
      </c>
      <c r="D25" s="7">
        <v>4</v>
      </c>
      <c r="E25" s="7" t="s">
        <v>488</v>
      </c>
      <c r="F25" s="7"/>
      <c r="G25" s="7"/>
      <c r="H25" s="7"/>
      <c r="I25" s="7"/>
      <c r="K25" s="21" t="s">
        <v>67</v>
      </c>
      <c r="L25" s="21" t="s">
        <v>68</v>
      </c>
      <c r="M25" s="21" t="s">
        <v>69</v>
      </c>
      <c r="N25" s="21" t="s">
        <v>70</v>
      </c>
      <c r="O25" s="151" t="s">
        <v>71</v>
      </c>
      <c r="P25" s="151"/>
      <c r="Q25" s="154"/>
      <c r="R25" s="154"/>
      <c r="U25" s="21" t="s">
        <v>67</v>
      </c>
      <c r="V25" s="21" t="s">
        <v>68</v>
      </c>
      <c r="W25" s="21" t="s">
        <v>69</v>
      </c>
      <c r="X25" s="21" t="s">
        <v>70</v>
      </c>
      <c r="Y25" s="151"/>
      <c r="Z25" s="151"/>
    </row>
    <row r="26" spans="1:26" x14ac:dyDescent="0.2">
      <c r="A26" s="1" t="s">
        <v>94</v>
      </c>
      <c r="B26" s="2">
        <v>9</v>
      </c>
      <c r="D26" s="7">
        <v>3</v>
      </c>
      <c r="E26" s="7" t="s">
        <v>43</v>
      </c>
      <c r="F26" s="7"/>
      <c r="G26" s="7"/>
      <c r="H26" s="7"/>
      <c r="I26" s="7"/>
      <c r="K26" s="7">
        <v>19</v>
      </c>
      <c r="L26" s="7">
        <v>6</v>
      </c>
      <c r="M26" s="7">
        <v>3</v>
      </c>
      <c r="N26" s="7">
        <v>8</v>
      </c>
      <c r="O26" s="50">
        <v>2</v>
      </c>
      <c r="P26" s="50"/>
      <c r="Q26" s="150"/>
      <c r="R26" s="150"/>
      <c r="T26" s="20" t="s">
        <v>550</v>
      </c>
      <c r="U26" s="1">
        <v>8</v>
      </c>
      <c r="V26" s="1">
        <v>4</v>
      </c>
      <c r="W26" s="1">
        <v>2</v>
      </c>
      <c r="X26" s="1">
        <v>2</v>
      </c>
    </row>
    <row r="27" spans="1:26" x14ac:dyDescent="0.2">
      <c r="A27" s="1" t="s">
        <v>410</v>
      </c>
      <c r="B27" s="2" t="s">
        <v>551</v>
      </c>
      <c r="D27" s="7">
        <v>2</v>
      </c>
      <c r="E27" s="50" t="s">
        <v>552</v>
      </c>
      <c r="F27" s="50"/>
      <c r="G27" s="50"/>
      <c r="H27" s="50"/>
      <c r="I27" s="7"/>
      <c r="Q27" s="21"/>
      <c r="R27" s="13"/>
      <c r="T27" s="20" t="s">
        <v>553</v>
      </c>
      <c r="U27" s="1">
        <v>9</v>
      </c>
      <c r="V27" s="1">
        <v>2</v>
      </c>
      <c r="W27" s="1">
        <v>1</v>
      </c>
      <c r="X27" s="1">
        <v>6</v>
      </c>
    </row>
    <row r="28" spans="1:26" x14ac:dyDescent="0.2">
      <c r="A28" s="1" t="s">
        <v>93</v>
      </c>
      <c r="B28" s="2" t="s">
        <v>554</v>
      </c>
      <c r="D28" s="7"/>
      <c r="E28" s="50" t="s">
        <v>555</v>
      </c>
      <c r="F28" s="50"/>
      <c r="G28" s="50"/>
      <c r="H28" s="50"/>
      <c r="I28" s="7"/>
      <c r="L28" s="20" t="s">
        <v>4</v>
      </c>
      <c r="M28" s="20" t="s">
        <v>73</v>
      </c>
      <c r="N28" s="20" t="s">
        <v>492</v>
      </c>
      <c r="O28" s="20" t="s">
        <v>25</v>
      </c>
      <c r="P28" s="151" t="s">
        <v>75</v>
      </c>
      <c r="Q28" s="151"/>
      <c r="R28" s="151"/>
    </row>
    <row r="29" spans="1:26" x14ac:dyDescent="0.2">
      <c r="A29" s="1" t="s">
        <v>35</v>
      </c>
      <c r="B29" s="2" t="s">
        <v>556</v>
      </c>
      <c r="D29" s="7"/>
      <c r="E29" s="7" t="s">
        <v>557</v>
      </c>
      <c r="F29" s="7"/>
      <c r="G29" s="7"/>
      <c r="H29" s="7"/>
      <c r="I29" s="7"/>
      <c r="K29" s="1" t="s">
        <v>72</v>
      </c>
      <c r="L29" s="7">
        <v>1892</v>
      </c>
      <c r="M29" s="7">
        <v>287</v>
      </c>
      <c r="N29" s="7">
        <f>+SUM(L29:M29)</f>
        <v>2179</v>
      </c>
      <c r="O29" s="7">
        <v>114</v>
      </c>
      <c r="P29" s="13">
        <f>+N29/O29</f>
        <v>19.114035087719298</v>
      </c>
      <c r="Q29" s="13"/>
      <c r="U29" s="21" t="s">
        <v>67</v>
      </c>
      <c r="V29" s="21" t="s">
        <v>68</v>
      </c>
      <c r="W29" s="21" t="s">
        <v>69</v>
      </c>
      <c r="X29" s="21" t="s">
        <v>70</v>
      </c>
    </row>
    <row r="30" spans="1:26" x14ac:dyDescent="0.2">
      <c r="A30" s="1" t="s">
        <v>558</v>
      </c>
      <c r="B30" s="2" t="s">
        <v>559</v>
      </c>
      <c r="D30" s="7">
        <v>1</v>
      </c>
      <c r="E30" s="7" t="s">
        <v>560</v>
      </c>
      <c r="F30" s="7"/>
      <c r="G30" s="7"/>
      <c r="H30" s="7"/>
      <c r="I30" s="7"/>
      <c r="K30" s="1" t="s">
        <v>139</v>
      </c>
      <c r="L30" s="7">
        <v>2049</v>
      </c>
      <c r="M30" s="7">
        <v>204</v>
      </c>
      <c r="N30" s="7">
        <f>+SUM(L30:M30)</f>
        <v>2253</v>
      </c>
      <c r="O30" s="7">
        <v>98</v>
      </c>
      <c r="P30" s="13">
        <f>+N30/O30</f>
        <v>22.989795918367346</v>
      </c>
      <c r="Q30" s="13"/>
      <c r="R30" s="51"/>
      <c r="T30" s="20" t="s">
        <v>561</v>
      </c>
      <c r="U30" s="1">
        <v>10</v>
      </c>
      <c r="V30" s="1">
        <v>1</v>
      </c>
      <c r="W30" s="1">
        <v>1</v>
      </c>
      <c r="X30" s="1">
        <v>8</v>
      </c>
    </row>
    <row r="31" spans="1:26" x14ac:dyDescent="0.2">
      <c r="A31" s="1" t="s">
        <v>463</v>
      </c>
      <c r="B31" s="2">
        <v>17</v>
      </c>
      <c r="D31" s="7"/>
      <c r="E31" s="7" t="s">
        <v>91</v>
      </c>
      <c r="F31" s="7"/>
      <c r="G31" s="7"/>
      <c r="H31" s="7"/>
      <c r="I31" s="50"/>
      <c r="R31" s="51"/>
      <c r="T31" s="20" t="s">
        <v>562</v>
      </c>
      <c r="U31" s="1">
        <v>7</v>
      </c>
      <c r="V31" s="1">
        <v>5</v>
      </c>
      <c r="W31" s="1">
        <v>2</v>
      </c>
      <c r="X31" s="1">
        <v>0</v>
      </c>
    </row>
    <row r="32" spans="1:26" x14ac:dyDescent="0.2">
      <c r="A32" s="1" t="s">
        <v>102</v>
      </c>
      <c r="B32" s="2">
        <v>2</v>
      </c>
      <c r="I32" s="7"/>
      <c r="K32" s="20" t="s">
        <v>77</v>
      </c>
      <c r="L32" s="2" t="s">
        <v>563</v>
      </c>
      <c r="M32" s="155" t="s">
        <v>564</v>
      </c>
      <c r="N32" s="155"/>
      <c r="O32" s="155"/>
      <c r="P32" s="155"/>
      <c r="Q32" s="156">
        <v>39578</v>
      </c>
      <c r="R32" s="155"/>
    </row>
    <row r="33" spans="1:24" x14ac:dyDescent="0.2">
      <c r="A33" s="1" t="s">
        <v>565</v>
      </c>
      <c r="B33" s="2">
        <v>0</v>
      </c>
      <c r="D33" s="57" t="s">
        <v>57</v>
      </c>
      <c r="E33" s="57"/>
      <c r="F33" s="57"/>
      <c r="G33" s="57"/>
      <c r="H33" s="57"/>
      <c r="I33" s="7"/>
      <c r="K33" s="20" t="s">
        <v>78</v>
      </c>
      <c r="L33" s="2" t="s">
        <v>566</v>
      </c>
      <c r="M33" s="155" t="s">
        <v>567</v>
      </c>
      <c r="N33" s="155"/>
      <c r="O33" s="155"/>
      <c r="P33" s="155"/>
      <c r="Q33" s="156">
        <v>39641</v>
      </c>
      <c r="R33" s="156"/>
      <c r="U33" s="21" t="s">
        <v>67</v>
      </c>
      <c r="V33" s="21" t="s">
        <v>68</v>
      </c>
      <c r="W33" s="21" t="s">
        <v>69</v>
      </c>
      <c r="X33" s="21" t="s">
        <v>70</v>
      </c>
    </row>
    <row r="34" spans="1:24" x14ac:dyDescent="0.2">
      <c r="A34" s="1" t="s">
        <v>546</v>
      </c>
      <c r="B34" s="2" t="s">
        <v>228</v>
      </c>
      <c r="I34" s="7"/>
      <c r="Q34" s="7"/>
      <c r="R34" s="51"/>
      <c r="T34" s="20" t="s">
        <v>568</v>
      </c>
      <c r="U34" s="1">
        <v>7</v>
      </c>
      <c r="V34" s="1">
        <v>3</v>
      </c>
      <c r="W34" s="1">
        <v>1</v>
      </c>
      <c r="X34" s="1">
        <v>3</v>
      </c>
    </row>
    <row r="35" spans="1:24" x14ac:dyDescent="0.2">
      <c r="A35" s="1" t="s">
        <v>374</v>
      </c>
      <c r="B35" s="1">
        <v>48</v>
      </c>
      <c r="D35" s="7">
        <v>0</v>
      </c>
      <c r="E35" s="7"/>
      <c r="F35" s="7"/>
      <c r="G35" s="7"/>
      <c r="H35" s="7"/>
      <c r="K35" s="20" t="s">
        <v>118</v>
      </c>
      <c r="Q35" s="7"/>
      <c r="R35" s="7"/>
      <c r="T35" s="20" t="s">
        <v>569</v>
      </c>
      <c r="U35" s="1">
        <v>10</v>
      </c>
      <c r="V35" s="1">
        <v>3</v>
      </c>
      <c r="W35" s="1">
        <v>2</v>
      </c>
      <c r="X35" s="1">
        <v>5</v>
      </c>
    </row>
    <row r="36" spans="1:24" x14ac:dyDescent="0.2">
      <c r="A36" s="1" t="s">
        <v>488</v>
      </c>
      <c r="B36" s="2" t="s">
        <v>570</v>
      </c>
      <c r="D36" s="7"/>
      <c r="E36" s="7"/>
      <c r="F36" s="7"/>
      <c r="G36" s="7"/>
      <c r="I36" s="57"/>
      <c r="K36" s="7">
        <v>69</v>
      </c>
      <c r="L36" s="1" t="s">
        <v>43</v>
      </c>
      <c r="M36" s="155" t="s">
        <v>564</v>
      </c>
      <c r="N36" s="155"/>
      <c r="O36" s="155"/>
      <c r="P36" s="155"/>
      <c r="Q36" s="156">
        <v>39578</v>
      </c>
      <c r="R36" s="155"/>
    </row>
    <row r="37" spans="1:24" x14ac:dyDescent="0.2">
      <c r="D37" s="7" t="s">
        <v>59</v>
      </c>
      <c r="E37" s="7"/>
      <c r="F37" s="7"/>
      <c r="G37" s="7"/>
      <c r="H37" s="7"/>
      <c r="Q37" s="51"/>
      <c r="R37" s="7"/>
    </row>
    <row r="38" spans="1:24" x14ac:dyDescent="0.2">
      <c r="B38" s="2"/>
      <c r="I38" s="7"/>
      <c r="K38" s="20" t="s">
        <v>83</v>
      </c>
    </row>
    <row r="39" spans="1:24" x14ac:dyDescent="0.2">
      <c r="K39" s="14" t="s">
        <v>174</v>
      </c>
      <c r="L39" s="1" t="s">
        <v>291</v>
      </c>
      <c r="M39" s="155" t="s">
        <v>571</v>
      </c>
      <c r="N39" s="155"/>
      <c r="O39" s="155"/>
      <c r="P39" s="155"/>
      <c r="Q39" s="156">
        <v>39620</v>
      </c>
      <c r="R39" s="156"/>
    </row>
    <row r="40" spans="1:24" x14ac:dyDescent="0.2">
      <c r="I40" s="7"/>
    </row>
  </sheetData>
  <mergeCells count="16">
    <mergeCell ref="M39:P39"/>
    <mergeCell ref="Q39:R39"/>
    <mergeCell ref="Y25:Z25"/>
    <mergeCell ref="T24:X24"/>
    <mergeCell ref="M33:P33"/>
    <mergeCell ref="Q33:R33"/>
    <mergeCell ref="M36:P36"/>
    <mergeCell ref="Q36:R36"/>
    <mergeCell ref="Q26:R26"/>
    <mergeCell ref="P28:R28"/>
    <mergeCell ref="M32:P32"/>
    <mergeCell ref="Q32:R32"/>
    <mergeCell ref="D1:S1"/>
    <mergeCell ref="K22:S22"/>
    <mergeCell ref="O25:P25"/>
    <mergeCell ref="Q25:R25"/>
  </mergeCells>
  <phoneticPr fontId="6" type="noConversion"/>
  <pageMargins left="0.75" right="0.75" top="1" bottom="1" header="0.5" footer="0.5"/>
  <pageSetup orientation="portrait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9"/>
  <dimension ref="A1:X53"/>
  <sheetViews>
    <sheetView workbookViewId="0"/>
  </sheetViews>
  <sheetFormatPr defaultRowHeight="12.75" x14ac:dyDescent="0.2"/>
  <cols>
    <col min="1" max="1" width="12.28515625" bestFit="1" customWidth="1"/>
    <col min="2" max="2" width="10.42578125" bestFit="1" customWidth="1"/>
    <col min="3" max="3" width="3" bestFit="1" customWidth="1"/>
    <col min="4" max="4" width="3.42578125" bestFit="1" customWidth="1"/>
    <col min="5" max="5" width="5.5703125" bestFit="1" customWidth="1"/>
    <col min="6" max="6" width="5.140625" bestFit="1" customWidth="1"/>
    <col min="7" max="7" width="9" bestFit="1" customWidth="1"/>
    <col min="8" max="8" width="3.28515625" bestFit="1" customWidth="1"/>
    <col min="9" max="9" width="4.42578125" bestFit="1" customWidth="1"/>
    <col min="11" max="11" width="13.85546875" bestFit="1" customWidth="1"/>
    <col min="12" max="12" width="8.5703125" bestFit="1" customWidth="1"/>
    <col min="13" max="13" width="7" bestFit="1" customWidth="1"/>
    <col min="14" max="14" width="5.5703125" bestFit="1" customWidth="1"/>
    <col min="15" max="15" width="5.7109375" bestFit="1" customWidth="1"/>
    <col min="16" max="16" width="9" bestFit="1" customWidth="1"/>
    <col min="17" max="17" width="4.5703125" bestFit="1" customWidth="1"/>
    <col min="18" max="18" width="5.5703125" bestFit="1" customWidth="1"/>
    <col min="19" max="19" width="5.140625" bestFit="1" customWidth="1"/>
  </cols>
  <sheetData>
    <row r="1" spans="1:24" ht="53.25" customHeight="1" x14ac:dyDescent="0.2">
      <c r="A1" s="1"/>
      <c r="B1" s="1"/>
      <c r="C1" s="1"/>
      <c r="D1" s="152" t="s">
        <v>513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"/>
      <c r="U1" s="1"/>
      <c r="V1" s="1"/>
      <c r="W1" s="1"/>
      <c r="X1" s="1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49" t="s">
        <v>5</v>
      </c>
      <c r="G3" s="22" t="s">
        <v>6</v>
      </c>
      <c r="H3" s="22">
        <v>50</v>
      </c>
      <c r="I3" s="22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</row>
    <row r="4" spans="1:24" x14ac:dyDescent="0.2">
      <c r="A4" s="1"/>
      <c r="B4" s="2"/>
      <c r="C4" s="36"/>
      <c r="D4" s="36"/>
      <c r="E4" s="36"/>
      <c r="F4" s="37"/>
      <c r="G4" s="36"/>
      <c r="H4" s="36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 t="s">
        <v>144</v>
      </c>
      <c r="B5" s="2">
        <v>13</v>
      </c>
      <c r="C5" s="36">
        <v>12</v>
      </c>
      <c r="D5" s="36">
        <v>5</v>
      </c>
      <c r="E5" s="36">
        <v>260</v>
      </c>
      <c r="F5" s="36" t="s">
        <v>226</v>
      </c>
      <c r="G5" s="37">
        <f t="shared" ref="G5:G16" si="0">E5/(C5-D5)</f>
        <v>37.142857142857146</v>
      </c>
      <c r="H5" s="36">
        <v>0</v>
      </c>
      <c r="I5" s="56"/>
      <c r="J5" s="1"/>
      <c r="K5" s="16" t="s">
        <v>94</v>
      </c>
      <c r="L5" s="38">
        <v>283.2</v>
      </c>
      <c r="M5" s="39">
        <v>78</v>
      </c>
      <c r="N5" s="39">
        <v>676</v>
      </c>
      <c r="O5" s="39">
        <v>60</v>
      </c>
      <c r="P5" s="17">
        <f t="shared" ref="P5:P13" si="1">+N5/O5</f>
        <v>11.266666666666667</v>
      </c>
      <c r="Q5" s="32">
        <f t="shared" ref="Q5:Q14" si="2">+N5/(INT(L5)+(L5-INT(L5))*10/6)</f>
        <v>2.3858823529411768</v>
      </c>
      <c r="R5" s="32">
        <f t="shared" ref="R5:R13" si="3">+(INT(L5)*6+(L5-INT(L5))*10)/O5</f>
        <v>28.333333333333332</v>
      </c>
      <c r="S5" s="18" t="s">
        <v>438</v>
      </c>
      <c r="T5" s="40"/>
      <c r="U5" s="1"/>
      <c r="V5" s="1"/>
      <c r="W5" s="1"/>
      <c r="X5" s="1"/>
    </row>
    <row r="6" spans="1:24" x14ac:dyDescent="0.2">
      <c r="A6" s="1" t="s">
        <v>94</v>
      </c>
      <c r="B6" s="2">
        <v>16</v>
      </c>
      <c r="C6" s="36">
        <v>11</v>
      </c>
      <c r="D6" s="36">
        <v>3</v>
      </c>
      <c r="E6" s="36">
        <v>261</v>
      </c>
      <c r="F6" s="36" t="s">
        <v>189</v>
      </c>
      <c r="G6" s="37">
        <f t="shared" si="0"/>
        <v>32.625</v>
      </c>
      <c r="H6" s="36">
        <v>0</v>
      </c>
      <c r="I6" s="56">
        <v>1</v>
      </c>
      <c r="J6" s="1"/>
      <c r="K6" s="1" t="s">
        <v>13</v>
      </c>
      <c r="L6" s="38">
        <v>85.3</v>
      </c>
      <c r="M6" s="39">
        <v>11</v>
      </c>
      <c r="N6" s="39">
        <v>277</v>
      </c>
      <c r="O6" s="39">
        <v>18</v>
      </c>
      <c r="P6" s="6">
        <f t="shared" si="1"/>
        <v>15.388888888888889</v>
      </c>
      <c r="Q6" s="29">
        <f t="shared" si="2"/>
        <v>3.2397660818713452</v>
      </c>
      <c r="R6" s="29">
        <f t="shared" si="3"/>
        <v>28.5</v>
      </c>
      <c r="S6" s="33" t="s">
        <v>504</v>
      </c>
      <c r="T6" s="1"/>
      <c r="U6" s="1"/>
      <c r="V6" s="1"/>
      <c r="W6" s="1"/>
      <c r="X6" s="1"/>
    </row>
    <row r="7" spans="1:24" x14ac:dyDescent="0.2">
      <c r="A7" s="1" t="s">
        <v>9</v>
      </c>
      <c r="B7" s="2">
        <v>15</v>
      </c>
      <c r="C7" s="36">
        <v>12</v>
      </c>
      <c r="D7" s="36">
        <v>1</v>
      </c>
      <c r="E7" s="36">
        <v>354</v>
      </c>
      <c r="F7" s="36">
        <v>108</v>
      </c>
      <c r="G7" s="37">
        <f t="shared" si="0"/>
        <v>32.18181818181818</v>
      </c>
      <c r="H7" s="36">
        <v>2</v>
      </c>
      <c r="I7" s="56">
        <v>1</v>
      </c>
      <c r="J7" s="1"/>
      <c r="K7" s="1" t="s">
        <v>33</v>
      </c>
      <c r="L7" s="38">
        <v>83</v>
      </c>
      <c r="M7" s="39">
        <v>10</v>
      </c>
      <c r="N7" s="39">
        <v>271</v>
      </c>
      <c r="O7" s="39">
        <v>13</v>
      </c>
      <c r="P7" s="6">
        <f t="shared" si="1"/>
        <v>20.846153846153847</v>
      </c>
      <c r="Q7" s="29">
        <f t="shared" si="2"/>
        <v>3.2650602409638556</v>
      </c>
      <c r="R7" s="44">
        <f t="shared" si="3"/>
        <v>38.307692307692307</v>
      </c>
      <c r="S7" s="5" t="s">
        <v>505</v>
      </c>
      <c r="T7" s="1"/>
      <c r="U7" s="1"/>
      <c r="V7" s="1"/>
      <c r="W7" s="1"/>
      <c r="X7" s="1"/>
    </row>
    <row r="8" spans="1:24" x14ac:dyDescent="0.2">
      <c r="A8" s="1" t="s">
        <v>88</v>
      </c>
      <c r="B8" s="2">
        <v>15</v>
      </c>
      <c r="C8" s="36">
        <v>14</v>
      </c>
      <c r="D8" s="36">
        <v>1</v>
      </c>
      <c r="E8" s="36">
        <v>292</v>
      </c>
      <c r="F8" s="36" t="s">
        <v>493</v>
      </c>
      <c r="G8" s="37">
        <f t="shared" si="0"/>
        <v>22.46153846153846</v>
      </c>
      <c r="H8" s="36">
        <v>2</v>
      </c>
      <c r="I8" s="56"/>
      <c r="J8" s="1"/>
      <c r="K8" s="16" t="s">
        <v>182</v>
      </c>
      <c r="L8" s="38">
        <v>91</v>
      </c>
      <c r="M8" s="39">
        <v>19</v>
      </c>
      <c r="N8" s="39">
        <v>262</v>
      </c>
      <c r="O8" s="39">
        <v>10</v>
      </c>
      <c r="P8" s="17">
        <f t="shared" si="1"/>
        <v>26.2</v>
      </c>
      <c r="Q8" s="32">
        <f t="shared" si="2"/>
        <v>2.8791208791208791</v>
      </c>
      <c r="R8" s="32">
        <f t="shared" si="3"/>
        <v>54.6</v>
      </c>
      <c r="S8" s="18" t="s">
        <v>331</v>
      </c>
      <c r="T8" s="1"/>
      <c r="U8" s="1"/>
      <c r="V8" s="1"/>
      <c r="W8" s="1"/>
      <c r="X8" s="1"/>
    </row>
    <row r="9" spans="1:24" x14ac:dyDescent="0.2">
      <c r="A9" s="1" t="s">
        <v>401</v>
      </c>
      <c r="B9" s="2">
        <v>8</v>
      </c>
      <c r="C9" s="36">
        <v>7</v>
      </c>
      <c r="D9" s="36">
        <v>1</v>
      </c>
      <c r="E9" s="36">
        <v>124</v>
      </c>
      <c r="F9" s="36">
        <v>64</v>
      </c>
      <c r="G9" s="37">
        <f t="shared" si="0"/>
        <v>20.666666666666668</v>
      </c>
      <c r="H9" s="36">
        <v>1</v>
      </c>
      <c r="I9" s="56"/>
      <c r="J9" s="1"/>
      <c r="K9" s="25" t="s">
        <v>12</v>
      </c>
      <c r="L9" s="52">
        <v>48.2</v>
      </c>
      <c r="M9" s="53">
        <v>12</v>
      </c>
      <c r="N9" s="53">
        <v>153</v>
      </c>
      <c r="O9" s="53">
        <v>8</v>
      </c>
      <c r="P9" s="27">
        <f t="shared" si="1"/>
        <v>19.125</v>
      </c>
      <c r="Q9" s="54">
        <f t="shared" si="2"/>
        <v>3.1655172413793102</v>
      </c>
      <c r="R9" s="54">
        <f t="shared" si="3"/>
        <v>36.25</v>
      </c>
      <c r="S9" s="55"/>
      <c r="T9" s="1"/>
      <c r="U9" s="1"/>
      <c r="V9" s="1"/>
      <c r="W9" s="1"/>
      <c r="X9" s="1"/>
    </row>
    <row r="10" spans="1:24" x14ac:dyDescent="0.2">
      <c r="A10" s="1" t="s">
        <v>106</v>
      </c>
      <c r="B10" s="2">
        <v>13</v>
      </c>
      <c r="C10" s="36">
        <v>12</v>
      </c>
      <c r="D10" s="36">
        <v>3</v>
      </c>
      <c r="E10" s="36">
        <v>167</v>
      </c>
      <c r="F10" s="36" t="s">
        <v>19</v>
      </c>
      <c r="G10" s="37">
        <f t="shared" si="0"/>
        <v>18.555555555555557</v>
      </c>
      <c r="H10" s="36">
        <v>0</v>
      </c>
      <c r="I10" s="56"/>
      <c r="J10" s="1"/>
      <c r="K10" s="16" t="s">
        <v>88</v>
      </c>
      <c r="L10" s="38">
        <v>39</v>
      </c>
      <c r="M10" s="39">
        <v>1</v>
      </c>
      <c r="N10" s="39">
        <v>166</v>
      </c>
      <c r="O10" s="39">
        <v>7</v>
      </c>
      <c r="P10" s="17">
        <f t="shared" si="1"/>
        <v>23.714285714285715</v>
      </c>
      <c r="Q10" s="32">
        <f t="shared" si="2"/>
        <v>4.2564102564102564</v>
      </c>
      <c r="R10" s="32">
        <f t="shared" si="3"/>
        <v>33.428571428571431</v>
      </c>
      <c r="S10" s="18"/>
      <c r="T10" s="1"/>
      <c r="U10" s="1"/>
      <c r="V10" s="1"/>
      <c r="W10" s="1"/>
      <c r="X10" s="1"/>
    </row>
    <row r="11" spans="1:24" x14ac:dyDescent="0.2">
      <c r="A11" s="1" t="s">
        <v>182</v>
      </c>
      <c r="B11" s="2">
        <v>13</v>
      </c>
      <c r="C11" s="36">
        <v>6</v>
      </c>
      <c r="D11" s="36">
        <v>4</v>
      </c>
      <c r="E11" s="36">
        <v>33</v>
      </c>
      <c r="F11" s="36">
        <v>28</v>
      </c>
      <c r="G11" s="37">
        <f t="shared" si="0"/>
        <v>16.5</v>
      </c>
      <c r="H11" s="36">
        <v>0</v>
      </c>
      <c r="I11" s="56"/>
      <c r="J11" s="1"/>
      <c r="K11" s="16" t="s">
        <v>9</v>
      </c>
      <c r="L11" s="38">
        <v>17</v>
      </c>
      <c r="M11" s="39">
        <v>5</v>
      </c>
      <c r="N11" s="39">
        <v>67</v>
      </c>
      <c r="O11" s="39">
        <v>6</v>
      </c>
      <c r="P11" s="17">
        <f t="shared" si="1"/>
        <v>11.166666666666666</v>
      </c>
      <c r="Q11" s="32">
        <f t="shared" si="2"/>
        <v>3.9411764705882355</v>
      </c>
      <c r="R11" s="45">
        <f t="shared" si="3"/>
        <v>17</v>
      </c>
      <c r="S11" s="16"/>
      <c r="T11" s="1"/>
      <c r="U11" s="1"/>
      <c r="V11" s="1"/>
      <c r="W11" s="1"/>
      <c r="X11" s="1"/>
    </row>
    <row r="12" spans="1:24" x14ac:dyDescent="0.2">
      <c r="A12" s="1" t="s">
        <v>33</v>
      </c>
      <c r="B12" s="2">
        <v>10</v>
      </c>
      <c r="C12" s="36">
        <v>8</v>
      </c>
      <c r="D12" s="36">
        <v>2</v>
      </c>
      <c r="E12" s="36">
        <v>91</v>
      </c>
      <c r="F12" s="36">
        <v>36</v>
      </c>
      <c r="G12" s="37">
        <f t="shared" si="0"/>
        <v>15.166666666666666</v>
      </c>
      <c r="H12" s="36">
        <v>0</v>
      </c>
      <c r="I12" s="56"/>
      <c r="J12" s="1"/>
      <c r="K12" s="16" t="s">
        <v>102</v>
      </c>
      <c r="L12" s="38">
        <v>1.2</v>
      </c>
      <c r="M12" s="39">
        <v>0</v>
      </c>
      <c r="N12" s="39">
        <v>2</v>
      </c>
      <c r="O12" s="39">
        <v>2</v>
      </c>
      <c r="P12" s="43">
        <f t="shared" si="1"/>
        <v>1</v>
      </c>
      <c r="Q12" s="17">
        <f t="shared" si="2"/>
        <v>1.5</v>
      </c>
      <c r="R12" s="39">
        <f t="shared" si="3"/>
        <v>4</v>
      </c>
      <c r="S12" s="16"/>
      <c r="T12" s="1"/>
      <c r="U12" s="1"/>
      <c r="V12" s="1"/>
      <c r="W12" s="1"/>
      <c r="X12" s="1"/>
    </row>
    <row r="13" spans="1:24" x14ac:dyDescent="0.2">
      <c r="A13" s="1" t="s">
        <v>11</v>
      </c>
      <c r="B13" s="2">
        <v>14</v>
      </c>
      <c r="C13" s="36">
        <v>11</v>
      </c>
      <c r="D13" s="36">
        <v>0</v>
      </c>
      <c r="E13" s="36">
        <v>128</v>
      </c>
      <c r="F13" s="36">
        <v>51</v>
      </c>
      <c r="G13" s="37">
        <f t="shared" si="0"/>
        <v>11.636363636363637</v>
      </c>
      <c r="H13" s="36">
        <v>1</v>
      </c>
      <c r="I13" s="56"/>
      <c r="J13" s="1"/>
      <c r="K13" s="16" t="s">
        <v>463</v>
      </c>
      <c r="L13" s="38">
        <v>11</v>
      </c>
      <c r="M13" s="39">
        <v>1</v>
      </c>
      <c r="N13" s="39">
        <v>42</v>
      </c>
      <c r="O13" s="39">
        <v>2</v>
      </c>
      <c r="P13" s="16">
        <f t="shared" si="1"/>
        <v>21</v>
      </c>
      <c r="Q13" s="17">
        <f t="shared" si="2"/>
        <v>3.8181818181818183</v>
      </c>
      <c r="R13" s="39">
        <f t="shared" si="3"/>
        <v>33</v>
      </c>
      <c r="S13" s="16"/>
      <c r="T13" s="1"/>
      <c r="U13" s="1"/>
      <c r="V13" s="1"/>
      <c r="W13" s="1"/>
      <c r="X13" s="1"/>
    </row>
    <row r="14" spans="1:24" x14ac:dyDescent="0.2">
      <c r="A14" s="1" t="s">
        <v>101</v>
      </c>
      <c r="B14" s="2">
        <v>11</v>
      </c>
      <c r="C14" s="36">
        <v>8</v>
      </c>
      <c r="D14" s="36">
        <v>0</v>
      </c>
      <c r="E14" s="36">
        <v>78</v>
      </c>
      <c r="F14" s="36">
        <v>25</v>
      </c>
      <c r="G14" s="37">
        <f t="shared" si="0"/>
        <v>9.75</v>
      </c>
      <c r="H14" s="36">
        <v>0</v>
      </c>
      <c r="I14" s="56"/>
      <c r="J14" s="1"/>
      <c r="K14" s="16" t="s">
        <v>374</v>
      </c>
      <c r="L14" s="16">
        <v>7</v>
      </c>
      <c r="M14" s="16">
        <v>0</v>
      </c>
      <c r="N14" s="16">
        <v>20</v>
      </c>
      <c r="O14" s="16">
        <v>0</v>
      </c>
      <c r="P14" s="32" t="s">
        <v>52</v>
      </c>
      <c r="Q14" s="45">
        <f t="shared" si="2"/>
        <v>2.8571428571428572</v>
      </c>
      <c r="R14" s="32" t="s">
        <v>52</v>
      </c>
      <c r="S14" s="16"/>
      <c r="T14" s="1"/>
      <c r="U14" s="1"/>
      <c r="V14" s="1"/>
      <c r="W14" s="1"/>
      <c r="X14" s="1"/>
    </row>
    <row r="15" spans="1:24" x14ac:dyDescent="0.2">
      <c r="A15" s="1" t="s">
        <v>47</v>
      </c>
      <c r="B15" s="2">
        <v>7</v>
      </c>
      <c r="C15" s="36">
        <v>6</v>
      </c>
      <c r="D15" s="36">
        <v>1</v>
      </c>
      <c r="E15" s="36">
        <v>31</v>
      </c>
      <c r="F15" s="36">
        <v>12</v>
      </c>
      <c r="G15" s="37">
        <f t="shared" si="0"/>
        <v>6.2</v>
      </c>
      <c r="H15" s="36">
        <v>0</v>
      </c>
      <c r="I15" s="56"/>
      <c r="J15" s="1"/>
      <c r="K15" s="1"/>
      <c r="L15" s="48"/>
      <c r="M15" s="1"/>
      <c r="N15" s="1"/>
      <c r="O15" s="1"/>
      <c r="P15" s="1"/>
      <c r="Q15" s="1"/>
      <c r="R15" s="6"/>
      <c r="S15" s="1"/>
      <c r="T15" s="1"/>
      <c r="U15" s="1"/>
      <c r="V15" s="1"/>
      <c r="W15" s="1"/>
      <c r="X15" s="1"/>
    </row>
    <row r="16" spans="1:24" x14ac:dyDescent="0.2">
      <c r="A16" s="1" t="s">
        <v>13</v>
      </c>
      <c r="B16" s="2">
        <v>11</v>
      </c>
      <c r="C16" s="36">
        <v>5</v>
      </c>
      <c r="D16" s="36">
        <v>0</v>
      </c>
      <c r="E16" s="36">
        <v>30</v>
      </c>
      <c r="F16" s="36">
        <v>21</v>
      </c>
      <c r="G16" s="37">
        <f t="shared" si="0"/>
        <v>6</v>
      </c>
      <c r="H16" s="36">
        <v>0</v>
      </c>
      <c r="I16" s="56"/>
      <c r="J16" s="1"/>
      <c r="K16" s="153" t="s">
        <v>62</v>
      </c>
      <c r="L16" s="153"/>
      <c r="M16" s="153"/>
      <c r="N16" s="153"/>
      <c r="O16" s="153"/>
      <c r="P16" s="153"/>
      <c r="Q16" s="153"/>
      <c r="R16" s="153"/>
      <c r="S16" s="153"/>
      <c r="T16" s="29"/>
      <c r="U16" s="1"/>
      <c r="V16" s="1"/>
      <c r="W16" s="1"/>
      <c r="X16" s="1"/>
    </row>
    <row r="17" spans="1:24" x14ac:dyDescent="0.2">
      <c r="A17" s="1"/>
      <c r="B17" s="1"/>
      <c r="C17" s="1"/>
      <c r="D17" s="1"/>
      <c r="E17" s="1"/>
      <c r="F17" s="1"/>
      <c r="G17" s="1"/>
      <c r="H17" s="1"/>
      <c r="I17" s="56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x14ac:dyDescent="0.2">
      <c r="A18" s="153" t="s">
        <v>138</v>
      </c>
      <c r="B18" s="153"/>
      <c r="C18" s="153"/>
      <c r="D18" s="153"/>
      <c r="E18" s="153"/>
      <c r="F18" s="153"/>
      <c r="G18" s="153"/>
      <c r="H18" s="153"/>
      <c r="I18" s="153"/>
      <c r="J18" s="1"/>
      <c r="K18" s="160" t="s">
        <v>66</v>
      </c>
      <c r="L18" s="160"/>
      <c r="M18" s="160"/>
      <c r="N18" s="160"/>
      <c r="O18" s="160"/>
      <c r="P18" s="160"/>
      <c r="Q18" s="160"/>
      <c r="R18" s="160"/>
      <c r="S18" s="16"/>
      <c r="T18" s="1"/>
      <c r="U18" s="1"/>
      <c r="V18" s="1"/>
      <c r="W18" s="1"/>
      <c r="X18" s="1"/>
    </row>
    <row r="19" spans="1:24" x14ac:dyDescent="0.2">
      <c r="A19" s="1"/>
      <c r="B19" s="1"/>
      <c r="C19" s="1"/>
      <c r="D19" s="1"/>
      <c r="E19" s="1"/>
      <c r="F19" s="2"/>
      <c r="G19" s="3"/>
      <c r="H19" s="1"/>
      <c r="I19" s="3"/>
      <c r="J19" s="1"/>
      <c r="K19" s="21" t="s">
        <v>67</v>
      </c>
      <c r="L19" s="21" t="s">
        <v>68</v>
      </c>
      <c r="M19" s="21" t="s">
        <v>69</v>
      </c>
      <c r="N19" s="21" t="s">
        <v>70</v>
      </c>
      <c r="O19" s="151" t="s">
        <v>71</v>
      </c>
      <c r="P19" s="151"/>
      <c r="Q19" s="154"/>
      <c r="R19" s="154"/>
      <c r="S19" s="16"/>
      <c r="T19" s="1"/>
      <c r="U19" s="1"/>
      <c r="V19" s="1"/>
      <c r="W19" s="1"/>
      <c r="X19" s="1"/>
    </row>
    <row r="20" spans="1:24" x14ac:dyDescent="0.2">
      <c r="A20" s="160" t="s">
        <v>22</v>
      </c>
      <c r="B20" s="160"/>
      <c r="C20" s="1"/>
      <c r="D20" s="160" t="s">
        <v>53</v>
      </c>
      <c r="E20" s="160"/>
      <c r="F20" s="160"/>
      <c r="G20" s="160"/>
      <c r="H20" s="160"/>
      <c r="I20" s="160"/>
      <c r="J20" s="1"/>
      <c r="K20" s="7">
        <v>19</v>
      </c>
      <c r="L20" s="7">
        <v>9</v>
      </c>
      <c r="M20" s="7">
        <v>1</v>
      </c>
      <c r="N20" s="7">
        <v>3</v>
      </c>
      <c r="O20" s="50">
        <v>6</v>
      </c>
      <c r="P20" s="50"/>
      <c r="Q20" s="150"/>
      <c r="R20" s="150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1"/>
      <c r="R21" s="13"/>
      <c r="S21" s="1"/>
      <c r="T21" s="1"/>
      <c r="U21" s="1"/>
      <c r="V21" s="1"/>
      <c r="W21" s="1"/>
      <c r="X21" s="1"/>
    </row>
    <row r="22" spans="1:24" x14ac:dyDescent="0.2">
      <c r="A22" s="1" t="s">
        <v>43</v>
      </c>
      <c r="B22" s="2" t="s">
        <v>494</v>
      </c>
      <c r="C22" s="1"/>
      <c r="D22" s="7">
        <v>9</v>
      </c>
      <c r="E22" s="150" t="s">
        <v>500</v>
      </c>
      <c r="F22" s="150"/>
      <c r="G22" s="150"/>
      <c r="H22" s="150"/>
      <c r="I22" s="150"/>
      <c r="J22" s="1"/>
      <c r="K22" s="1"/>
      <c r="L22" s="20" t="s">
        <v>4</v>
      </c>
      <c r="M22" s="20" t="s">
        <v>73</v>
      </c>
      <c r="N22" s="20" t="s">
        <v>492</v>
      </c>
      <c r="O22" s="20" t="s">
        <v>25</v>
      </c>
      <c r="P22" s="151" t="s">
        <v>75</v>
      </c>
      <c r="Q22" s="151"/>
      <c r="R22" s="151"/>
      <c r="S22" s="1"/>
      <c r="T22" s="1"/>
      <c r="U22" s="1"/>
      <c r="V22" s="1"/>
      <c r="W22" s="1"/>
      <c r="X22" s="1"/>
    </row>
    <row r="23" spans="1:24" x14ac:dyDescent="0.2">
      <c r="A23" s="1" t="s">
        <v>374</v>
      </c>
      <c r="B23" s="2" t="s">
        <v>495</v>
      </c>
      <c r="C23" s="1"/>
      <c r="D23" s="7">
        <v>6</v>
      </c>
      <c r="E23" s="150" t="s">
        <v>13</v>
      </c>
      <c r="F23" s="150"/>
      <c r="G23" s="150"/>
      <c r="H23" s="150"/>
      <c r="I23" s="150"/>
      <c r="J23" s="1"/>
      <c r="K23" s="1" t="s">
        <v>72</v>
      </c>
      <c r="L23" s="7">
        <v>1957</v>
      </c>
      <c r="M23" s="7">
        <v>238</v>
      </c>
      <c r="N23" s="7">
        <f>+SUM(L23:M23)</f>
        <v>2195</v>
      </c>
      <c r="O23" s="7">
        <v>101</v>
      </c>
      <c r="P23" s="13">
        <f>+N23/O23</f>
        <v>21.732673267326732</v>
      </c>
      <c r="Q23" s="13"/>
      <c r="R23" s="1"/>
      <c r="S23" s="1"/>
      <c r="T23" s="1"/>
      <c r="U23" s="1"/>
      <c r="V23" s="1"/>
      <c r="W23" s="1"/>
      <c r="X23" s="1"/>
    </row>
    <row r="24" spans="1:24" x14ac:dyDescent="0.2">
      <c r="A24" s="1" t="s">
        <v>12</v>
      </c>
      <c r="B24" s="2" t="s">
        <v>496</v>
      </c>
      <c r="C24" s="1"/>
      <c r="D24" s="7">
        <v>5</v>
      </c>
      <c r="E24" s="150" t="s">
        <v>501</v>
      </c>
      <c r="F24" s="150"/>
      <c r="G24" s="150"/>
      <c r="H24" s="150"/>
      <c r="I24" s="150"/>
      <c r="J24" s="1"/>
      <c r="K24" s="1" t="s">
        <v>139</v>
      </c>
      <c r="L24" s="7">
        <v>1880</v>
      </c>
      <c r="M24" s="7">
        <v>209</v>
      </c>
      <c r="N24" s="7">
        <f>+SUM(L24:M24)</f>
        <v>2089</v>
      </c>
      <c r="O24" s="7">
        <v>132</v>
      </c>
      <c r="P24" s="13">
        <f>+N24/O24</f>
        <v>15.825757575757576</v>
      </c>
      <c r="Q24" s="13"/>
      <c r="R24" s="51"/>
      <c r="S24" s="1"/>
      <c r="T24" s="1"/>
      <c r="U24" s="1"/>
      <c r="V24" s="1"/>
      <c r="W24" s="1"/>
      <c r="X24" s="1"/>
    </row>
    <row r="25" spans="1:24" x14ac:dyDescent="0.2">
      <c r="A25" s="1" t="s">
        <v>458</v>
      </c>
      <c r="B25" s="2" t="s">
        <v>497</v>
      </c>
      <c r="C25" s="1"/>
      <c r="D25" s="7"/>
      <c r="E25" s="150" t="s">
        <v>401</v>
      </c>
      <c r="F25" s="150"/>
      <c r="G25" s="150"/>
      <c r="H25" s="150"/>
      <c r="I25" s="150"/>
      <c r="J25" s="1"/>
      <c r="K25" s="1"/>
      <c r="L25" s="1"/>
      <c r="M25" s="1"/>
      <c r="N25" s="1"/>
      <c r="O25" s="1"/>
      <c r="P25" s="1"/>
      <c r="Q25" s="1"/>
      <c r="R25" s="51"/>
      <c r="S25" s="1"/>
      <c r="T25" s="1"/>
      <c r="U25" s="1"/>
      <c r="V25" s="1"/>
      <c r="W25" s="1"/>
      <c r="X25" s="1"/>
    </row>
    <row r="26" spans="1:24" x14ac:dyDescent="0.2">
      <c r="A26" s="1" t="s">
        <v>463</v>
      </c>
      <c r="B26" s="2" t="s">
        <v>498</v>
      </c>
      <c r="C26" s="1"/>
      <c r="D26" s="7">
        <v>4</v>
      </c>
      <c r="E26" s="150" t="s">
        <v>12</v>
      </c>
      <c r="F26" s="150"/>
      <c r="G26" s="150"/>
      <c r="H26" s="150"/>
      <c r="I26" s="150"/>
      <c r="J26" s="1"/>
      <c r="K26" s="20" t="s">
        <v>77</v>
      </c>
      <c r="L26" s="2" t="s">
        <v>506</v>
      </c>
      <c r="M26" s="155" t="s">
        <v>507</v>
      </c>
      <c r="N26" s="155"/>
      <c r="O26" s="155"/>
      <c r="P26" s="155"/>
      <c r="Q26" s="156">
        <v>39333</v>
      </c>
      <c r="R26" s="156"/>
      <c r="S26" s="1"/>
      <c r="T26" s="1"/>
      <c r="U26" s="1"/>
      <c r="V26" s="1"/>
      <c r="W26" s="1"/>
      <c r="X26" s="1"/>
    </row>
    <row r="27" spans="1:24" x14ac:dyDescent="0.2">
      <c r="A27" s="1" t="s">
        <v>102</v>
      </c>
      <c r="B27" s="2" t="s">
        <v>499</v>
      </c>
      <c r="C27" s="1"/>
      <c r="D27" s="7">
        <v>3</v>
      </c>
      <c r="E27" s="150" t="s">
        <v>502</v>
      </c>
      <c r="F27" s="150"/>
      <c r="G27" s="150"/>
      <c r="H27" s="150"/>
      <c r="I27" s="150"/>
      <c r="J27" s="1"/>
      <c r="K27" s="20" t="s">
        <v>78</v>
      </c>
      <c r="L27" s="2" t="s">
        <v>508</v>
      </c>
      <c r="M27" s="155" t="s">
        <v>509</v>
      </c>
      <c r="N27" s="155"/>
      <c r="O27" s="155"/>
      <c r="P27" s="155"/>
      <c r="Q27" s="161">
        <v>39319</v>
      </c>
      <c r="R27" s="161"/>
      <c r="S27" s="1"/>
      <c r="T27" s="1"/>
      <c r="U27" s="1"/>
      <c r="V27" s="1"/>
      <c r="W27" s="1"/>
      <c r="X27" s="1"/>
    </row>
    <row r="28" spans="1:24" x14ac:dyDescent="0.2">
      <c r="C28" s="1"/>
      <c r="D28" s="7">
        <v>2</v>
      </c>
      <c r="E28" s="150" t="s">
        <v>374</v>
      </c>
      <c r="F28" s="150"/>
      <c r="G28" s="150"/>
      <c r="H28" s="150"/>
      <c r="I28" s="150"/>
      <c r="J28" s="1"/>
      <c r="K28" s="1"/>
      <c r="L28" s="1"/>
      <c r="M28" s="1"/>
      <c r="N28" s="1"/>
      <c r="O28" s="1"/>
      <c r="P28" s="1"/>
      <c r="Q28" s="7"/>
      <c r="R28" s="51"/>
      <c r="S28" s="1"/>
      <c r="T28" s="1"/>
      <c r="U28" s="1"/>
      <c r="V28" s="1"/>
      <c r="W28" s="1"/>
      <c r="X28" s="1"/>
    </row>
    <row r="29" spans="1:24" x14ac:dyDescent="0.2">
      <c r="A29" s="1"/>
      <c r="B29" s="2"/>
      <c r="C29" s="1"/>
      <c r="D29" s="7">
        <v>1</v>
      </c>
      <c r="E29" s="150" t="s">
        <v>503</v>
      </c>
      <c r="F29" s="150"/>
      <c r="G29" s="150"/>
      <c r="H29" s="150"/>
      <c r="I29" s="150"/>
      <c r="J29" s="1"/>
      <c r="K29" s="151" t="s">
        <v>118</v>
      </c>
      <c r="L29" s="151"/>
      <c r="M29" s="151"/>
      <c r="N29" s="151"/>
      <c r="O29" s="151"/>
      <c r="P29" s="151"/>
      <c r="Q29" s="151"/>
      <c r="R29" s="151"/>
      <c r="S29" s="1"/>
      <c r="T29" s="1"/>
      <c r="U29" s="1"/>
      <c r="V29" s="1"/>
      <c r="W29" s="1"/>
      <c r="X29" s="1"/>
    </row>
    <row r="30" spans="1:24" x14ac:dyDescent="0.2">
      <c r="A30" s="1"/>
      <c r="B30" s="2"/>
      <c r="C30" s="1"/>
      <c r="D30" s="1"/>
      <c r="E30" s="1"/>
      <c r="F30" s="1"/>
      <c r="G30" s="1"/>
      <c r="H30" s="1"/>
      <c r="I30" s="7"/>
      <c r="J30" s="1"/>
      <c r="K30" s="7" t="s">
        <v>189</v>
      </c>
      <c r="L30" s="1" t="s">
        <v>94</v>
      </c>
      <c r="M30" s="155" t="s">
        <v>507</v>
      </c>
      <c r="N30" s="155"/>
      <c r="O30" s="155"/>
      <c r="P30" s="155"/>
      <c r="Q30" s="156">
        <v>39333</v>
      </c>
      <c r="R30" s="156"/>
      <c r="S30" s="1"/>
      <c r="T30" s="1"/>
      <c r="U30" s="1"/>
      <c r="V30" s="1"/>
      <c r="W30" s="1"/>
      <c r="X30" s="1"/>
    </row>
    <row r="31" spans="1:24" x14ac:dyDescent="0.2">
      <c r="A31" s="1"/>
      <c r="B31" s="2"/>
      <c r="C31" s="1"/>
      <c r="D31" s="160" t="s">
        <v>57</v>
      </c>
      <c r="E31" s="160"/>
      <c r="F31" s="160"/>
      <c r="G31" s="160"/>
      <c r="H31" s="160"/>
      <c r="I31" s="160"/>
      <c r="J31" s="1"/>
      <c r="K31" s="1"/>
      <c r="L31" s="1"/>
      <c r="M31" s="1"/>
      <c r="N31" s="1"/>
      <c r="O31" s="1"/>
      <c r="P31" s="1"/>
      <c r="Q31" s="51"/>
      <c r="R31" s="7"/>
      <c r="S31" s="1"/>
      <c r="T31" s="1"/>
      <c r="U31" s="1"/>
      <c r="V31" s="1"/>
      <c r="W31" s="1"/>
      <c r="X31" s="1"/>
    </row>
    <row r="32" spans="1:24" x14ac:dyDescent="0.2">
      <c r="A32" s="1"/>
      <c r="B32" s="2"/>
      <c r="C32" s="1"/>
      <c r="D32" s="1"/>
      <c r="E32" s="1"/>
      <c r="F32" s="1"/>
      <c r="G32" s="1"/>
      <c r="H32" s="1"/>
      <c r="I32" s="1"/>
      <c r="J32" s="1"/>
      <c r="K32" s="21" t="s">
        <v>83</v>
      </c>
      <c r="L32" s="7"/>
      <c r="M32" s="7"/>
      <c r="N32" s="7"/>
      <c r="O32" s="7"/>
      <c r="P32" s="7"/>
      <c r="Q32" s="7"/>
      <c r="R32" s="7"/>
      <c r="S32" s="1"/>
      <c r="T32" s="1"/>
      <c r="U32" s="1"/>
      <c r="V32" s="1"/>
      <c r="W32" s="1"/>
      <c r="X32" s="1"/>
    </row>
    <row r="33" spans="1:24" x14ac:dyDescent="0.2">
      <c r="A33" s="1"/>
      <c r="B33" s="2"/>
      <c r="C33" s="1"/>
      <c r="D33" s="7">
        <v>4</v>
      </c>
      <c r="E33" s="150" t="s">
        <v>11</v>
      </c>
      <c r="F33" s="150"/>
      <c r="G33" s="150"/>
      <c r="H33" s="150"/>
      <c r="I33" s="150"/>
      <c r="J33" s="1"/>
      <c r="K33" s="14" t="s">
        <v>438</v>
      </c>
      <c r="L33" s="1" t="s">
        <v>94</v>
      </c>
      <c r="M33" s="155" t="s">
        <v>510</v>
      </c>
      <c r="N33" s="155"/>
      <c r="O33" s="155"/>
      <c r="P33" s="155"/>
      <c r="Q33" s="161">
        <v>39242</v>
      </c>
      <c r="R33" s="161"/>
      <c r="S33" s="1"/>
      <c r="T33" s="1"/>
      <c r="U33" s="1"/>
      <c r="V33" s="1"/>
      <c r="W33" s="1"/>
      <c r="X33" s="1"/>
    </row>
    <row r="34" spans="1:24" x14ac:dyDescent="0.2">
      <c r="A34" s="1"/>
      <c r="B34" s="2"/>
      <c r="C34" s="1"/>
      <c r="D34" s="7"/>
      <c r="E34" s="7"/>
      <c r="F34" s="7"/>
      <c r="G34" s="7"/>
      <c r="H34" s="1"/>
      <c r="I34" s="1"/>
      <c r="J34" s="1"/>
      <c r="R34" s="1"/>
      <c r="S34" s="1"/>
      <c r="T34" s="1"/>
      <c r="U34" s="1"/>
      <c r="V34" s="1"/>
      <c r="W34" s="1"/>
      <c r="X34" s="1"/>
    </row>
    <row r="35" spans="1:24" x14ac:dyDescent="0.2">
      <c r="A35" s="1"/>
      <c r="B35" s="2"/>
      <c r="C35" s="1"/>
      <c r="D35" s="150" t="s">
        <v>59</v>
      </c>
      <c r="E35" s="150"/>
      <c r="F35" s="150"/>
      <c r="G35" s="150"/>
      <c r="H35" s="150"/>
      <c r="I35" s="150"/>
      <c r="J35" s="1"/>
      <c r="R35" s="1"/>
      <c r="S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R36" s="1"/>
      <c r="S36" s="1"/>
      <c r="T36" s="1"/>
      <c r="X36" s="1"/>
    </row>
    <row r="37" spans="1:24" x14ac:dyDescent="0.2">
      <c r="A37" s="1"/>
      <c r="B37" s="1"/>
      <c r="C37" s="1"/>
      <c r="D37" s="1"/>
      <c r="E37" s="1"/>
      <c r="F37" s="1"/>
      <c r="G37" s="1"/>
      <c r="H37" s="1"/>
      <c r="I37" s="7"/>
      <c r="J37" s="1"/>
      <c r="R37" s="1"/>
      <c r="S37" s="1"/>
      <c r="T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R38" s="1"/>
      <c r="S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Q39" s="1"/>
      <c r="R39" s="1"/>
      <c r="S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Q40" s="1"/>
      <c r="R40" s="1"/>
      <c r="S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26"/>
      <c r="L41" s="1"/>
      <c r="M41" s="1"/>
      <c r="N41" s="1"/>
      <c r="O41" s="1"/>
      <c r="P41" s="12"/>
      <c r="Q41" s="1"/>
      <c r="R41" s="1"/>
      <c r="S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26"/>
      <c r="L42" s="1"/>
      <c r="M42" s="1"/>
      <c r="N42" s="1"/>
      <c r="O42" s="1"/>
      <c r="P42" s="12"/>
      <c r="Q42" s="1"/>
      <c r="R42" s="1"/>
      <c r="S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I51" s="1"/>
      <c r="J51" s="1"/>
      <c r="T51" s="1"/>
      <c r="U51" s="1"/>
      <c r="V51" s="1"/>
      <c r="W51" s="1"/>
      <c r="X51" s="1"/>
    </row>
    <row r="52" spans="1:24" x14ac:dyDescent="0.2">
      <c r="I52" s="1"/>
      <c r="J52" s="1"/>
      <c r="T52" s="1"/>
      <c r="U52" s="1"/>
      <c r="V52" s="1"/>
      <c r="W52" s="1"/>
      <c r="X52" s="1"/>
    </row>
    <row r="53" spans="1:24" x14ac:dyDescent="0.2">
      <c r="J53" s="1"/>
      <c r="T53" s="1"/>
      <c r="U53" s="1"/>
      <c r="V53" s="1"/>
      <c r="W53" s="1"/>
      <c r="X53" s="1"/>
    </row>
  </sheetData>
  <mergeCells count="30">
    <mergeCell ref="D1:S1"/>
    <mergeCell ref="K16:S16"/>
    <mergeCell ref="E27:I27"/>
    <mergeCell ref="Q20:R20"/>
    <mergeCell ref="K18:R18"/>
    <mergeCell ref="E25:I25"/>
    <mergeCell ref="M26:P26"/>
    <mergeCell ref="M27:P27"/>
    <mergeCell ref="D35:I35"/>
    <mergeCell ref="D31:I31"/>
    <mergeCell ref="Q30:R30"/>
    <mergeCell ref="K29:R29"/>
    <mergeCell ref="E28:I28"/>
    <mergeCell ref="E33:I33"/>
    <mergeCell ref="M30:P30"/>
    <mergeCell ref="M33:P33"/>
    <mergeCell ref="Q26:R26"/>
    <mergeCell ref="Q33:R33"/>
    <mergeCell ref="A18:I18"/>
    <mergeCell ref="A20:B20"/>
    <mergeCell ref="D20:I20"/>
    <mergeCell ref="E22:I22"/>
    <mergeCell ref="E23:I23"/>
    <mergeCell ref="Q27:R27"/>
    <mergeCell ref="E29:I29"/>
    <mergeCell ref="P22:R22"/>
    <mergeCell ref="E24:I24"/>
    <mergeCell ref="E26:I26"/>
    <mergeCell ref="O19:P19"/>
    <mergeCell ref="Q19:R19"/>
  </mergeCells>
  <phoneticPr fontId="6" type="noConversion"/>
  <pageMargins left="0.75" right="0.75" top="1" bottom="1" header="0.5" footer="0.5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10"/>
  <dimension ref="A1:U40"/>
  <sheetViews>
    <sheetView workbookViewId="0"/>
  </sheetViews>
  <sheetFormatPr defaultRowHeight="12.75" x14ac:dyDescent="0.2"/>
  <cols>
    <col min="1" max="1" width="11.85546875" style="1" bestFit="1" customWidth="1"/>
    <col min="2" max="2" width="13.85546875" style="1" bestFit="1" customWidth="1"/>
    <col min="3" max="3" width="3" style="1" bestFit="1" customWidth="1"/>
    <col min="4" max="4" width="3.42578125" style="1" bestFit="1" customWidth="1"/>
    <col min="5" max="5" width="5.5703125" style="1" bestFit="1" customWidth="1"/>
    <col min="6" max="6" width="4.140625" style="1" bestFit="1" customWidth="1"/>
    <col min="7" max="7" width="9" style="1" bestFit="1" customWidth="1"/>
    <col min="8" max="8" width="3.28515625" style="1" bestFit="1" customWidth="1"/>
    <col min="9" max="9" width="5.5703125" style="1" customWidth="1"/>
    <col min="10" max="10" width="9.140625" style="1"/>
    <col min="11" max="11" width="15.28515625" style="1" bestFit="1" customWidth="1"/>
    <col min="12" max="12" width="8.5703125" style="1" bestFit="1" customWidth="1"/>
    <col min="13" max="13" width="7" style="1" bestFit="1" customWidth="1"/>
    <col min="14" max="14" width="5.5703125" style="1" bestFit="1" customWidth="1"/>
    <col min="15" max="15" width="5.7109375" style="1" bestFit="1" customWidth="1"/>
    <col min="16" max="16" width="9" style="1" bestFit="1" customWidth="1"/>
    <col min="17" max="17" width="4.5703125" style="1" bestFit="1" customWidth="1"/>
    <col min="18" max="18" width="5.5703125" style="1" bestFit="1" customWidth="1"/>
    <col min="19" max="19" width="5.140625" style="1" bestFit="1" customWidth="1"/>
    <col min="20" max="16384" width="9.140625" style="1"/>
  </cols>
  <sheetData>
    <row r="1" spans="1:21" ht="48" customHeight="1" x14ac:dyDescent="0.2">
      <c r="D1" s="152" t="s">
        <v>455</v>
      </c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</row>
    <row r="3" spans="1:21" x14ac:dyDescent="0.2">
      <c r="A3" s="8" t="s">
        <v>60</v>
      </c>
      <c r="B3" s="22" t="s">
        <v>1</v>
      </c>
      <c r="C3" s="49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</row>
    <row r="4" spans="1:21" x14ac:dyDescent="0.2">
      <c r="B4" s="2"/>
      <c r="C4" s="36"/>
      <c r="D4" s="36"/>
      <c r="E4" s="36"/>
      <c r="F4" s="37"/>
      <c r="G4" s="36"/>
      <c r="H4" s="36"/>
    </row>
    <row r="5" spans="1:21" x14ac:dyDescent="0.2">
      <c r="A5" s="1" t="s">
        <v>43</v>
      </c>
      <c r="B5" s="2">
        <v>10</v>
      </c>
      <c r="C5" s="36">
        <v>10</v>
      </c>
      <c r="D5" s="36">
        <v>6</v>
      </c>
      <c r="E5" s="36">
        <v>227</v>
      </c>
      <c r="F5" s="36" t="s">
        <v>456</v>
      </c>
      <c r="G5" s="37">
        <f>E5/(C5-D5)</f>
        <v>56.75</v>
      </c>
      <c r="H5" s="36">
        <v>1</v>
      </c>
      <c r="I5" s="3"/>
      <c r="K5" s="1" t="s">
        <v>410</v>
      </c>
      <c r="L5" s="38">
        <v>90.4</v>
      </c>
      <c r="M5" s="39">
        <v>25</v>
      </c>
      <c r="N5" s="39">
        <v>277</v>
      </c>
      <c r="O5" s="39">
        <v>20</v>
      </c>
      <c r="P5" s="3">
        <f>+N5/O5</f>
        <v>13.85</v>
      </c>
      <c r="Q5" s="29">
        <f>+N5/(INT(L5)+(L5-INT(L5))*10/6)</f>
        <v>3.0551470588235294</v>
      </c>
      <c r="R5" s="29">
        <f>+(INT(L5)*6+(L5-INT(L5))*10)/O5</f>
        <v>27.2</v>
      </c>
      <c r="S5" s="4" t="s">
        <v>459</v>
      </c>
      <c r="T5" s="40"/>
      <c r="U5" s="40"/>
    </row>
    <row r="6" spans="1:21" x14ac:dyDescent="0.2">
      <c r="A6" s="1" t="s">
        <v>458</v>
      </c>
      <c r="B6" s="2">
        <v>6</v>
      </c>
      <c r="C6" s="36">
        <v>5</v>
      </c>
      <c r="D6" s="36">
        <v>0</v>
      </c>
      <c r="E6" s="36">
        <v>187</v>
      </c>
      <c r="F6" s="36">
        <v>74</v>
      </c>
      <c r="G6" s="37">
        <f t="shared" ref="G6:G18" si="0">E6/(C6-D6)</f>
        <v>37.4</v>
      </c>
      <c r="H6" s="36">
        <v>3</v>
      </c>
      <c r="I6" s="3"/>
      <c r="K6" s="16" t="s">
        <v>291</v>
      </c>
      <c r="L6" s="38">
        <v>238.1</v>
      </c>
      <c r="M6" s="39">
        <v>47</v>
      </c>
      <c r="N6" s="39">
        <v>731</v>
      </c>
      <c r="O6" s="39">
        <v>42</v>
      </c>
      <c r="P6" s="17">
        <f>+N6/O6</f>
        <v>17.404761904761905</v>
      </c>
      <c r="Q6" s="32">
        <f>+N6/(INT(L6)+(L6-INT(L6))*10/6)</f>
        <v>3.0692792162351297</v>
      </c>
      <c r="R6" s="32">
        <f>+(INT(L6)*6+(L6-INT(L6))*10)/O6</f>
        <v>34.023809523809526</v>
      </c>
      <c r="S6" s="18" t="s">
        <v>457</v>
      </c>
    </row>
    <row r="7" spans="1:21" x14ac:dyDescent="0.2">
      <c r="A7" s="1" t="s">
        <v>291</v>
      </c>
      <c r="B7" s="2">
        <v>18</v>
      </c>
      <c r="C7" s="36">
        <v>13</v>
      </c>
      <c r="D7" s="36">
        <v>5</v>
      </c>
      <c r="E7" s="36">
        <v>239</v>
      </c>
      <c r="F7" s="36">
        <v>41</v>
      </c>
      <c r="G7" s="37">
        <f t="shared" si="0"/>
        <v>29.875</v>
      </c>
      <c r="H7" s="36">
        <v>0</v>
      </c>
      <c r="I7" s="3"/>
      <c r="K7" s="9" t="s">
        <v>460</v>
      </c>
      <c r="L7" s="41">
        <v>54</v>
      </c>
      <c r="M7" s="42">
        <v>8</v>
      </c>
      <c r="N7" s="42">
        <v>177</v>
      </c>
      <c r="O7" s="42">
        <v>10</v>
      </c>
      <c r="P7" s="10">
        <f>+N7/O7</f>
        <v>17.7</v>
      </c>
      <c r="Q7" s="30">
        <f>+N7/(INT(L7)+(L7-INT(L7))*10/6)</f>
        <v>3.2777777777777777</v>
      </c>
      <c r="R7" s="30">
        <f>+(INT(L7)*6+(L7-INT(L7))*10)/O7</f>
        <v>32.4</v>
      </c>
      <c r="S7" s="11" t="s">
        <v>461</v>
      </c>
    </row>
    <row r="8" spans="1:21" x14ac:dyDescent="0.2">
      <c r="A8" s="1" t="s">
        <v>14</v>
      </c>
      <c r="B8" s="2">
        <v>7</v>
      </c>
      <c r="C8" s="36">
        <v>7</v>
      </c>
      <c r="D8" s="36">
        <v>0</v>
      </c>
      <c r="E8" s="36">
        <v>117</v>
      </c>
      <c r="F8" s="36">
        <v>53</v>
      </c>
      <c r="G8" s="37">
        <f t="shared" si="0"/>
        <v>16.714285714285715</v>
      </c>
      <c r="H8" s="36">
        <v>0</v>
      </c>
      <c r="I8" s="3"/>
      <c r="K8" s="1" t="s">
        <v>43</v>
      </c>
      <c r="L8" s="38">
        <v>51.3</v>
      </c>
      <c r="M8" s="39">
        <v>6</v>
      </c>
      <c r="N8" s="39">
        <v>206</v>
      </c>
      <c r="O8" s="39">
        <v>7</v>
      </c>
      <c r="P8" s="6">
        <f t="shared" ref="P8:P14" si="1">+N8/O8</f>
        <v>29.428571428571427</v>
      </c>
      <c r="Q8" s="29">
        <f t="shared" ref="Q8:Q20" si="2">+N8/(INT(L8)+(L8-INT(L8))*10/6)</f>
        <v>4.0000000000000009</v>
      </c>
      <c r="R8" s="29">
        <f t="shared" ref="R8:R14" si="3">+(INT(L8)*6+(L8-INT(L8))*10)/O8</f>
        <v>44.142857142857146</v>
      </c>
      <c r="S8" s="43"/>
    </row>
    <row r="9" spans="1:21" x14ac:dyDescent="0.2">
      <c r="A9" s="1" t="s">
        <v>381</v>
      </c>
      <c r="B9" s="2">
        <v>15</v>
      </c>
      <c r="C9" s="36">
        <v>14</v>
      </c>
      <c r="D9" s="36">
        <v>0</v>
      </c>
      <c r="E9" s="36">
        <v>219</v>
      </c>
      <c r="F9" s="36">
        <v>58</v>
      </c>
      <c r="G9" s="37">
        <f t="shared" si="0"/>
        <v>15.642857142857142</v>
      </c>
      <c r="H9" s="36">
        <v>1</v>
      </c>
      <c r="I9" s="3"/>
      <c r="K9" s="16" t="s">
        <v>93</v>
      </c>
      <c r="L9" s="38">
        <v>57.4</v>
      </c>
      <c r="M9" s="39">
        <v>6</v>
      </c>
      <c r="N9" s="39">
        <v>170</v>
      </c>
      <c r="O9" s="39">
        <v>5</v>
      </c>
      <c r="P9" s="17">
        <f t="shared" si="1"/>
        <v>34</v>
      </c>
      <c r="Q9" s="32">
        <f t="shared" si="2"/>
        <v>2.947976878612717</v>
      </c>
      <c r="R9" s="32">
        <f t="shared" si="3"/>
        <v>69.2</v>
      </c>
      <c r="S9" s="2"/>
    </row>
    <row r="10" spans="1:21" x14ac:dyDescent="0.2">
      <c r="A10" s="1" t="s">
        <v>297</v>
      </c>
      <c r="B10" s="2">
        <v>16</v>
      </c>
      <c r="C10" s="36">
        <v>15</v>
      </c>
      <c r="D10" s="36">
        <v>1</v>
      </c>
      <c r="E10" s="36">
        <v>174</v>
      </c>
      <c r="F10" s="36">
        <v>52</v>
      </c>
      <c r="G10" s="37">
        <f t="shared" si="0"/>
        <v>12.428571428571429</v>
      </c>
      <c r="H10" s="36">
        <v>1</v>
      </c>
      <c r="I10" s="3"/>
      <c r="K10" s="1" t="s">
        <v>182</v>
      </c>
      <c r="L10" s="38">
        <v>16</v>
      </c>
      <c r="M10" s="39">
        <v>2</v>
      </c>
      <c r="N10" s="39">
        <v>70</v>
      </c>
      <c r="O10" s="39">
        <v>4</v>
      </c>
      <c r="P10" s="6">
        <f t="shared" si="1"/>
        <v>17.5</v>
      </c>
      <c r="Q10" s="29">
        <f t="shared" si="2"/>
        <v>4.375</v>
      </c>
      <c r="R10" s="44">
        <f t="shared" si="3"/>
        <v>24</v>
      </c>
      <c r="S10" s="2"/>
    </row>
    <row r="11" spans="1:21" x14ac:dyDescent="0.2">
      <c r="A11" s="1" t="s">
        <v>102</v>
      </c>
      <c r="B11" s="2">
        <v>10</v>
      </c>
      <c r="C11" s="36">
        <v>9</v>
      </c>
      <c r="D11" s="36">
        <v>1</v>
      </c>
      <c r="E11" s="36">
        <v>98</v>
      </c>
      <c r="F11" s="36" t="s">
        <v>462</v>
      </c>
      <c r="G11" s="37">
        <f t="shared" si="0"/>
        <v>12.25</v>
      </c>
      <c r="H11" s="36">
        <v>1</v>
      </c>
      <c r="I11" s="3"/>
      <c r="K11" s="16" t="s">
        <v>297</v>
      </c>
      <c r="L11" s="38">
        <v>32.4</v>
      </c>
      <c r="M11" s="39">
        <v>5</v>
      </c>
      <c r="N11" s="39">
        <v>123</v>
      </c>
      <c r="O11" s="39">
        <v>4</v>
      </c>
      <c r="P11" s="17">
        <f t="shared" si="1"/>
        <v>30.75</v>
      </c>
      <c r="Q11" s="32">
        <f t="shared" si="2"/>
        <v>3.7653061224489797</v>
      </c>
      <c r="R11" s="45">
        <f t="shared" si="3"/>
        <v>49</v>
      </c>
    </row>
    <row r="12" spans="1:21" x14ac:dyDescent="0.2">
      <c r="A12" s="1" t="s">
        <v>346</v>
      </c>
      <c r="B12" s="2">
        <v>16</v>
      </c>
      <c r="C12" s="36">
        <v>15</v>
      </c>
      <c r="D12" s="36">
        <v>0</v>
      </c>
      <c r="E12" s="36">
        <v>181</v>
      </c>
      <c r="F12" s="36">
        <v>39</v>
      </c>
      <c r="G12" s="37">
        <f t="shared" si="0"/>
        <v>12.066666666666666</v>
      </c>
      <c r="H12" s="36">
        <v>0</v>
      </c>
      <c r="I12" s="3"/>
      <c r="K12" s="1" t="s">
        <v>33</v>
      </c>
      <c r="L12" s="38">
        <v>11</v>
      </c>
      <c r="M12" s="39">
        <v>3</v>
      </c>
      <c r="N12" s="39">
        <v>28</v>
      </c>
      <c r="O12" s="39">
        <v>2</v>
      </c>
      <c r="P12" s="2">
        <f t="shared" si="1"/>
        <v>14</v>
      </c>
      <c r="Q12" s="3">
        <f t="shared" si="2"/>
        <v>2.5454545454545454</v>
      </c>
      <c r="R12" s="24">
        <f t="shared" si="3"/>
        <v>33</v>
      </c>
    </row>
    <row r="13" spans="1:21" x14ac:dyDescent="0.2">
      <c r="A13" s="1" t="s">
        <v>374</v>
      </c>
      <c r="B13" s="2">
        <v>5</v>
      </c>
      <c r="C13" s="36">
        <v>5</v>
      </c>
      <c r="D13" s="36">
        <v>0</v>
      </c>
      <c r="E13" s="36">
        <v>49</v>
      </c>
      <c r="F13" s="36">
        <v>30</v>
      </c>
      <c r="G13" s="37">
        <f t="shared" si="0"/>
        <v>9.8000000000000007</v>
      </c>
      <c r="H13" s="36">
        <v>0</v>
      </c>
      <c r="I13" s="3"/>
      <c r="K13" s="1" t="s">
        <v>463</v>
      </c>
      <c r="L13" s="38">
        <v>9</v>
      </c>
      <c r="M13" s="39">
        <v>2</v>
      </c>
      <c r="N13" s="39">
        <v>30</v>
      </c>
      <c r="O13" s="39">
        <v>2</v>
      </c>
      <c r="P13" s="1">
        <f t="shared" si="1"/>
        <v>15</v>
      </c>
      <c r="Q13" s="3">
        <f t="shared" si="2"/>
        <v>3.3333333333333335</v>
      </c>
      <c r="R13" s="24">
        <f t="shared" si="3"/>
        <v>27</v>
      </c>
    </row>
    <row r="14" spans="1:21" x14ac:dyDescent="0.2">
      <c r="A14" s="1" t="s">
        <v>91</v>
      </c>
      <c r="B14" s="2">
        <v>11</v>
      </c>
      <c r="C14" s="36">
        <v>9</v>
      </c>
      <c r="D14" s="36">
        <v>1</v>
      </c>
      <c r="E14" s="36">
        <v>75</v>
      </c>
      <c r="F14" s="36">
        <v>19</v>
      </c>
      <c r="G14" s="37">
        <f t="shared" si="0"/>
        <v>9.375</v>
      </c>
      <c r="H14" s="36">
        <v>0</v>
      </c>
      <c r="I14" s="3"/>
      <c r="K14" s="1" t="s">
        <v>35</v>
      </c>
      <c r="L14" s="38">
        <v>1</v>
      </c>
      <c r="M14" s="16">
        <v>1</v>
      </c>
      <c r="N14" s="16">
        <v>0</v>
      </c>
      <c r="O14" s="16">
        <v>1</v>
      </c>
      <c r="P14" s="46">
        <f t="shared" si="1"/>
        <v>0</v>
      </c>
      <c r="Q14" s="44">
        <f t="shared" si="2"/>
        <v>0</v>
      </c>
      <c r="R14" s="44">
        <f t="shared" si="3"/>
        <v>6</v>
      </c>
    </row>
    <row r="15" spans="1:21" x14ac:dyDescent="0.2">
      <c r="A15" s="1" t="s">
        <v>93</v>
      </c>
      <c r="B15" s="2">
        <v>13</v>
      </c>
      <c r="C15" s="36">
        <v>6</v>
      </c>
      <c r="D15" s="36">
        <v>1</v>
      </c>
      <c r="E15" s="36">
        <v>23</v>
      </c>
      <c r="F15" s="36">
        <v>8</v>
      </c>
      <c r="G15" s="37">
        <f t="shared" si="0"/>
        <v>4.5999999999999996</v>
      </c>
      <c r="H15" s="36">
        <v>0</v>
      </c>
      <c r="I15" s="3"/>
      <c r="K15" s="1" t="s">
        <v>374</v>
      </c>
      <c r="L15" s="38">
        <v>10</v>
      </c>
      <c r="M15" s="39">
        <v>0</v>
      </c>
      <c r="N15" s="39">
        <v>44</v>
      </c>
      <c r="O15" s="39">
        <v>0</v>
      </c>
      <c r="P15" s="29" t="s">
        <v>52</v>
      </c>
      <c r="Q15" s="29">
        <f t="shared" si="2"/>
        <v>4.4000000000000004</v>
      </c>
      <c r="R15" s="29" t="s">
        <v>52</v>
      </c>
    </row>
    <row r="16" spans="1:21" x14ac:dyDescent="0.2">
      <c r="A16" s="1" t="s">
        <v>183</v>
      </c>
      <c r="B16" s="2">
        <v>5</v>
      </c>
      <c r="C16" s="36">
        <v>5</v>
      </c>
      <c r="D16" s="36">
        <v>0</v>
      </c>
      <c r="E16" s="36">
        <v>17</v>
      </c>
      <c r="F16" s="36">
        <v>15</v>
      </c>
      <c r="G16" s="37">
        <f t="shared" si="0"/>
        <v>3.4</v>
      </c>
      <c r="H16" s="36">
        <v>0</v>
      </c>
      <c r="I16" s="3"/>
      <c r="K16" s="1" t="s">
        <v>382</v>
      </c>
      <c r="L16" s="38">
        <v>4</v>
      </c>
      <c r="M16" s="16">
        <v>3</v>
      </c>
      <c r="N16" s="16">
        <v>1</v>
      </c>
      <c r="O16" s="16">
        <v>0</v>
      </c>
      <c r="P16" s="29" t="s">
        <v>52</v>
      </c>
      <c r="Q16" s="29">
        <f t="shared" si="2"/>
        <v>0.25</v>
      </c>
      <c r="R16" s="29" t="s">
        <v>52</v>
      </c>
      <c r="T16" s="29"/>
    </row>
    <row r="17" spans="1:19" x14ac:dyDescent="0.2">
      <c r="A17" s="1" t="s">
        <v>90</v>
      </c>
      <c r="B17" s="2">
        <v>15</v>
      </c>
      <c r="C17" s="36">
        <v>10</v>
      </c>
      <c r="D17" s="36">
        <v>2</v>
      </c>
      <c r="E17" s="36">
        <v>26</v>
      </c>
      <c r="F17" s="36">
        <v>7</v>
      </c>
      <c r="G17" s="37">
        <f t="shared" si="0"/>
        <v>3.25</v>
      </c>
      <c r="H17" s="36">
        <v>0</v>
      </c>
      <c r="I17" s="3"/>
      <c r="K17" s="1" t="s">
        <v>464</v>
      </c>
      <c r="L17" s="38">
        <v>4</v>
      </c>
      <c r="M17" s="39">
        <v>0</v>
      </c>
      <c r="N17" s="39">
        <v>17</v>
      </c>
      <c r="O17" s="39">
        <v>0</v>
      </c>
      <c r="P17" s="29" t="s">
        <v>52</v>
      </c>
      <c r="Q17" s="29">
        <f t="shared" si="2"/>
        <v>4.25</v>
      </c>
      <c r="R17" s="29" t="s">
        <v>52</v>
      </c>
    </row>
    <row r="18" spans="1:19" x14ac:dyDescent="0.2">
      <c r="A18" s="1" t="s">
        <v>410</v>
      </c>
      <c r="B18" s="2">
        <v>13</v>
      </c>
      <c r="C18" s="36">
        <v>8</v>
      </c>
      <c r="D18" s="36">
        <v>4</v>
      </c>
      <c r="E18" s="36">
        <v>5</v>
      </c>
      <c r="F18" s="36">
        <v>2</v>
      </c>
      <c r="G18" s="37">
        <f t="shared" si="0"/>
        <v>1.25</v>
      </c>
      <c r="H18" s="36">
        <v>0</v>
      </c>
      <c r="I18" s="3"/>
      <c r="K18" s="1" t="s">
        <v>346</v>
      </c>
      <c r="L18" s="38">
        <v>1</v>
      </c>
      <c r="M18" s="16">
        <v>1</v>
      </c>
      <c r="N18" s="16">
        <v>0</v>
      </c>
      <c r="O18" s="16">
        <v>0</v>
      </c>
      <c r="P18" s="29" t="s">
        <v>52</v>
      </c>
      <c r="Q18" s="29">
        <f t="shared" si="2"/>
        <v>0</v>
      </c>
      <c r="R18" s="29" t="s">
        <v>52</v>
      </c>
    </row>
    <row r="19" spans="1:19" x14ac:dyDescent="0.2">
      <c r="I19" s="3"/>
      <c r="K19" s="1" t="s">
        <v>458</v>
      </c>
      <c r="L19" s="38">
        <v>9.4</v>
      </c>
      <c r="M19" s="39">
        <v>1</v>
      </c>
      <c r="N19" s="39">
        <v>51</v>
      </c>
      <c r="O19" s="39">
        <v>0</v>
      </c>
      <c r="P19" s="29" t="s">
        <v>52</v>
      </c>
      <c r="Q19" s="29">
        <f t="shared" si="2"/>
        <v>5.2758620689655169</v>
      </c>
      <c r="R19" s="29" t="s">
        <v>52</v>
      </c>
    </row>
    <row r="20" spans="1:19" x14ac:dyDescent="0.2">
      <c r="A20" s="153" t="s">
        <v>138</v>
      </c>
      <c r="B20" s="153"/>
      <c r="F20" s="2"/>
      <c r="G20" s="3"/>
      <c r="I20" s="3"/>
      <c r="K20" s="1" t="s">
        <v>14</v>
      </c>
      <c r="L20" s="38">
        <v>1</v>
      </c>
      <c r="M20" s="39">
        <v>0</v>
      </c>
      <c r="N20" s="39">
        <v>24</v>
      </c>
      <c r="O20" s="39">
        <v>0</v>
      </c>
      <c r="P20" s="29" t="s">
        <v>52</v>
      </c>
      <c r="Q20" s="1">
        <f t="shared" si="2"/>
        <v>24</v>
      </c>
      <c r="R20" s="29" t="s">
        <v>52</v>
      </c>
    </row>
    <row r="21" spans="1:19" x14ac:dyDescent="0.2">
      <c r="F21" s="2"/>
      <c r="G21" s="3"/>
      <c r="L21" s="48"/>
      <c r="R21" s="6"/>
    </row>
    <row r="22" spans="1:19" x14ac:dyDescent="0.2">
      <c r="A22" s="8" t="s">
        <v>22</v>
      </c>
      <c r="D22" s="160" t="s">
        <v>53</v>
      </c>
      <c r="E22" s="160"/>
      <c r="F22" s="160"/>
      <c r="G22" s="160"/>
      <c r="H22" s="160"/>
      <c r="I22" s="160"/>
      <c r="K22" s="153" t="s">
        <v>62</v>
      </c>
      <c r="L22" s="153"/>
      <c r="M22" s="153"/>
      <c r="N22" s="153"/>
      <c r="O22" s="153"/>
      <c r="P22" s="153"/>
      <c r="Q22" s="153"/>
      <c r="R22" s="153"/>
      <c r="S22" s="153"/>
    </row>
    <row r="24" spans="1:19" x14ac:dyDescent="0.2">
      <c r="A24" s="1" t="s">
        <v>35</v>
      </c>
      <c r="B24" s="2" t="s">
        <v>465</v>
      </c>
      <c r="D24" s="7">
        <v>9</v>
      </c>
      <c r="E24" s="150" t="s">
        <v>297</v>
      </c>
      <c r="F24" s="150"/>
      <c r="G24" s="150"/>
      <c r="H24" s="150"/>
      <c r="I24" s="150"/>
      <c r="K24" s="8" t="s">
        <v>66</v>
      </c>
      <c r="S24" s="16"/>
    </row>
    <row r="25" spans="1:19" x14ac:dyDescent="0.2">
      <c r="A25" s="1" t="s">
        <v>466</v>
      </c>
      <c r="B25" s="2">
        <v>27</v>
      </c>
      <c r="D25" s="7">
        <v>6</v>
      </c>
      <c r="E25" s="150" t="s">
        <v>291</v>
      </c>
      <c r="F25" s="150"/>
      <c r="G25" s="150"/>
      <c r="H25" s="150"/>
      <c r="I25" s="150"/>
      <c r="K25" s="21" t="s">
        <v>67</v>
      </c>
      <c r="L25" s="21" t="s">
        <v>68</v>
      </c>
      <c r="M25" s="21" t="s">
        <v>69</v>
      </c>
      <c r="N25" s="21" t="s">
        <v>70</v>
      </c>
      <c r="O25" s="151" t="s">
        <v>71</v>
      </c>
      <c r="P25" s="151"/>
      <c r="Q25" s="154"/>
      <c r="R25" s="154"/>
    </row>
    <row r="26" spans="1:19" x14ac:dyDescent="0.2">
      <c r="A26" s="1" t="s">
        <v>182</v>
      </c>
      <c r="B26" s="2" t="s">
        <v>467</v>
      </c>
      <c r="D26" s="7">
        <v>4</v>
      </c>
      <c r="E26" s="150" t="s">
        <v>468</v>
      </c>
      <c r="F26" s="150"/>
      <c r="G26" s="150"/>
      <c r="H26" s="150"/>
      <c r="I26" s="150"/>
      <c r="K26" s="7">
        <v>19</v>
      </c>
      <c r="L26" s="7">
        <v>4</v>
      </c>
      <c r="M26" s="7">
        <v>3</v>
      </c>
      <c r="N26" s="7">
        <v>8</v>
      </c>
      <c r="O26" s="50">
        <v>4</v>
      </c>
      <c r="P26" s="50"/>
      <c r="Q26" s="150"/>
      <c r="R26" s="150"/>
    </row>
    <row r="27" spans="1:19" x14ac:dyDescent="0.2">
      <c r="A27" s="1" t="s">
        <v>469</v>
      </c>
      <c r="B27" s="2" t="s">
        <v>470</v>
      </c>
      <c r="D27" s="7">
        <v>3</v>
      </c>
      <c r="E27" s="150" t="s">
        <v>471</v>
      </c>
      <c r="F27" s="150"/>
      <c r="G27" s="150"/>
      <c r="H27" s="150"/>
      <c r="I27" s="150"/>
      <c r="Q27" s="21"/>
      <c r="R27" s="13"/>
    </row>
    <row r="28" spans="1:19" x14ac:dyDescent="0.2">
      <c r="A28" s="1" t="s">
        <v>463</v>
      </c>
      <c r="B28" s="2" t="s">
        <v>472</v>
      </c>
      <c r="D28" s="7">
        <v>2</v>
      </c>
      <c r="E28" s="162" t="s">
        <v>473</v>
      </c>
      <c r="F28" s="162"/>
      <c r="G28" s="162"/>
      <c r="H28" s="162"/>
      <c r="I28" s="162"/>
      <c r="L28" s="20" t="s">
        <v>4</v>
      </c>
      <c r="M28" s="20" t="s">
        <v>73</v>
      </c>
      <c r="N28" s="20" t="s">
        <v>492</v>
      </c>
      <c r="O28" s="20" t="s">
        <v>25</v>
      </c>
      <c r="P28" s="151" t="s">
        <v>75</v>
      </c>
      <c r="Q28" s="151"/>
      <c r="R28" s="151"/>
    </row>
    <row r="29" spans="1:19" x14ac:dyDescent="0.2">
      <c r="A29" s="1" t="s">
        <v>47</v>
      </c>
      <c r="B29" s="2" t="s">
        <v>474</v>
      </c>
      <c r="D29" s="7">
        <v>1</v>
      </c>
      <c r="E29" s="150" t="s">
        <v>475</v>
      </c>
      <c r="F29" s="150"/>
      <c r="G29" s="150"/>
      <c r="H29" s="150"/>
      <c r="I29" s="150"/>
      <c r="K29" s="1" t="s">
        <v>72</v>
      </c>
      <c r="L29" s="7">
        <v>1931</v>
      </c>
      <c r="M29" s="7">
        <v>311</v>
      </c>
      <c r="N29" s="7">
        <f>+SUM(L29:M29)</f>
        <v>2242</v>
      </c>
      <c r="O29" s="7">
        <v>132</v>
      </c>
      <c r="P29" s="13">
        <f>+N29/O29</f>
        <v>16.984848484848484</v>
      </c>
      <c r="Q29" s="13"/>
    </row>
    <row r="30" spans="1:19" x14ac:dyDescent="0.2">
      <c r="A30" s="1" t="s">
        <v>476</v>
      </c>
      <c r="B30" s="2">
        <v>5</v>
      </c>
      <c r="D30" s="7"/>
      <c r="E30" s="150" t="s">
        <v>477</v>
      </c>
      <c r="F30" s="150"/>
      <c r="G30" s="150"/>
      <c r="H30" s="150"/>
      <c r="I30" s="150"/>
      <c r="K30" s="1" t="s">
        <v>139</v>
      </c>
      <c r="L30" s="7">
        <v>1778</v>
      </c>
      <c r="M30" s="7">
        <v>298</v>
      </c>
      <c r="N30" s="7">
        <f>+SUM(L30:M30)</f>
        <v>2076</v>
      </c>
      <c r="O30" s="7">
        <v>100</v>
      </c>
      <c r="P30" s="13">
        <f>+N30/O30</f>
        <v>20.76</v>
      </c>
      <c r="Q30" s="13"/>
      <c r="R30" s="51"/>
    </row>
    <row r="31" spans="1:19" x14ac:dyDescent="0.2">
      <c r="A31" s="1" t="s">
        <v>464</v>
      </c>
      <c r="B31" s="2" t="s">
        <v>478</v>
      </c>
      <c r="D31" s="7"/>
      <c r="E31" s="150" t="s">
        <v>479</v>
      </c>
      <c r="F31" s="150"/>
      <c r="G31" s="150"/>
      <c r="H31" s="150"/>
      <c r="I31" s="150"/>
      <c r="R31" s="51"/>
    </row>
    <row r="32" spans="1:19" x14ac:dyDescent="0.2">
      <c r="A32" s="1" t="s">
        <v>460</v>
      </c>
      <c r="B32" s="2" t="s">
        <v>480</v>
      </c>
      <c r="K32" s="20" t="s">
        <v>77</v>
      </c>
      <c r="L32" s="2" t="s">
        <v>511</v>
      </c>
      <c r="M32" s="155" t="s">
        <v>512</v>
      </c>
      <c r="N32" s="155"/>
      <c r="O32" s="155"/>
      <c r="P32" s="155"/>
      <c r="Q32" s="156">
        <v>39207</v>
      </c>
      <c r="R32" s="155"/>
    </row>
    <row r="33" spans="1:18" x14ac:dyDescent="0.2">
      <c r="A33" s="1" t="s">
        <v>382</v>
      </c>
      <c r="B33" s="2" t="s">
        <v>483</v>
      </c>
      <c r="D33" s="160" t="s">
        <v>57</v>
      </c>
      <c r="E33" s="160"/>
      <c r="F33" s="160"/>
      <c r="G33" s="160"/>
      <c r="H33" s="160"/>
      <c r="I33" s="160"/>
      <c r="L33" s="5" t="s">
        <v>481</v>
      </c>
      <c r="M33" s="155" t="s">
        <v>482</v>
      </c>
      <c r="N33" s="155"/>
      <c r="O33" s="155"/>
      <c r="P33" s="155"/>
      <c r="Q33" s="156">
        <v>39305</v>
      </c>
      <c r="R33" s="156"/>
    </row>
    <row r="34" spans="1:18" x14ac:dyDescent="0.2">
      <c r="A34" s="1" t="s">
        <v>486</v>
      </c>
      <c r="B34" s="2" t="s">
        <v>487</v>
      </c>
      <c r="K34" s="20" t="s">
        <v>78</v>
      </c>
      <c r="L34" s="5" t="s">
        <v>484</v>
      </c>
      <c r="M34" s="155" t="s">
        <v>485</v>
      </c>
      <c r="N34" s="155"/>
      <c r="O34" s="155"/>
      <c r="P34" s="155"/>
      <c r="Q34" s="161">
        <v>39256</v>
      </c>
      <c r="R34" s="161"/>
    </row>
    <row r="35" spans="1:18" x14ac:dyDescent="0.2">
      <c r="A35" s="1" t="s">
        <v>488</v>
      </c>
      <c r="B35" s="2" t="s">
        <v>134</v>
      </c>
      <c r="D35" s="7">
        <v>3</v>
      </c>
      <c r="E35" s="150" t="s">
        <v>90</v>
      </c>
      <c r="F35" s="150"/>
      <c r="G35" s="150"/>
      <c r="H35" s="150"/>
      <c r="I35" s="150"/>
      <c r="Q35" s="7"/>
      <c r="R35" s="51"/>
    </row>
    <row r="36" spans="1:18" x14ac:dyDescent="0.2">
      <c r="A36" s="1" t="s">
        <v>33</v>
      </c>
      <c r="B36" s="2" t="s">
        <v>348</v>
      </c>
      <c r="D36" s="7"/>
      <c r="E36" s="7"/>
      <c r="F36" s="7"/>
      <c r="G36" s="7"/>
      <c r="K36" s="20" t="s">
        <v>118</v>
      </c>
      <c r="Q36" s="7"/>
      <c r="R36" s="7"/>
    </row>
    <row r="37" spans="1:18" x14ac:dyDescent="0.2">
      <c r="D37" s="150" t="s">
        <v>205</v>
      </c>
      <c r="E37" s="150"/>
      <c r="F37" s="150"/>
      <c r="G37" s="150"/>
      <c r="H37" s="150"/>
      <c r="I37" s="150"/>
      <c r="K37" s="7">
        <v>74</v>
      </c>
      <c r="L37" s="1" t="s">
        <v>458</v>
      </c>
      <c r="M37" s="155" t="s">
        <v>482</v>
      </c>
      <c r="N37" s="155"/>
      <c r="O37" s="155"/>
      <c r="P37" s="155"/>
      <c r="Q37" s="156">
        <v>39305</v>
      </c>
      <c r="R37" s="156"/>
    </row>
    <row r="38" spans="1:18" x14ac:dyDescent="0.2">
      <c r="Q38" s="51"/>
      <c r="R38" s="7"/>
    </row>
    <row r="39" spans="1:18" x14ac:dyDescent="0.2">
      <c r="K39" s="20" t="s">
        <v>83</v>
      </c>
    </row>
    <row r="40" spans="1:18" x14ac:dyDescent="0.2">
      <c r="B40" s="2"/>
      <c r="K40" s="14" t="s">
        <v>459</v>
      </c>
      <c r="L40" s="1" t="s">
        <v>410</v>
      </c>
      <c r="M40" s="155" t="s">
        <v>489</v>
      </c>
      <c r="N40" s="155"/>
      <c r="O40" s="155"/>
      <c r="P40" s="155"/>
      <c r="Q40" s="161">
        <v>39242</v>
      </c>
      <c r="R40" s="161"/>
    </row>
  </sheetData>
  <mergeCells count="29">
    <mergeCell ref="E35:I35"/>
    <mergeCell ref="Q37:R37"/>
    <mergeCell ref="D37:I37"/>
    <mergeCell ref="M40:P40"/>
    <mergeCell ref="M34:P34"/>
    <mergeCell ref="M37:P37"/>
    <mergeCell ref="Q32:R32"/>
    <mergeCell ref="M33:P33"/>
    <mergeCell ref="Q33:R33"/>
    <mergeCell ref="Q34:R34"/>
    <mergeCell ref="Q40:R40"/>
    <mergeCell ref="E29:I29"/>
    <mergeCell ref="E30:I30"/>
    <mergeCell ref="E31:I31"/>
    <mergeCell ref="M32:P32"/>
    <mergeCell ref="D33:I33"/>
    <mergeCell ref="A20:B20"/>
    <mergeCell ref="D22:I22"/>
    <mergeCell ref="K22:S22"/>
    <mergeCell ref="E24:I24"/>
    <mergeCell ref="E25:I25"/>
    <mergeCell ref="O25:P25"/>
    <mergeCell ref="Q25:R25"/>
    <mergeCell ref="D1:S1"/>
    <mergeCell ref="E26:I26"/>
    <mergeCell ref="Q26:R26"/>
    <mergeCell ref="E27:I27"/>
    <mergeCell ref="E28:I28"/>
    <mergeCell ref="P28:R28"/>
  </mergeCells>
  <phoneticPr fontId="6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51"/>
  <sheetViews>
    <sheetView workbookViewId="0">
      <selection activeCell="AD12" sqref="AD12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10.2851562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4.42578125" style="80" bestFit="1" customWidth="1"/>
    <col min="18" max="18" width="3" style="80" bestFit="1" customWidth="1"/>
    <col min="19" max="19" width="3" style="80" customWidth="1"/>
    <col min="20" max="20" width="4.7109375" style="80" bestFit="1" customWidth="1"/>
    <col min="21" max="21" width="5.7109375" style="80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12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829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818</v>
      </c>
      <c r="AE3" s="90" t="s">
        <v>705</v>
      </c>
      <c r="AF3" s="90" t="s">
        <v>706</v>
      </c>
      <c r="AG3" s="90"/>
    </row>
    <row r="4" spans="1:34" x14ac:dyDescent="0.2">
      <c r="A4" s="80" t="s">
        <v>558</v>
      </c>
      <c r="B4" s="80">
        <v>13</v>
      </c>
      <c r="C4" s="80">
        <v>11</v>
      </c>
      <c r="D4" s="80">
        <v>4</v>
      </c>
      <c r="E4" s="80">
        <v>254</v>
      </c>
      <c r="F4" s="115">
        <v>36.299999999999997</v>
      </c>
      <c r="G4" s="80">
        <v>1</v>
      </c>
      <c r="H4" s="80">
        <v>0</v>
      </c>
      <c r="I4" s="125">
        <v>71</v>
      </c>
      <c r="J4" s="125"/>
      <c r="L4" s="98" t="s">
        <v>749</v>
      </c>
      <c r="M4" s="107">
        <v>93.333333333333329</v>
      </c>
      <c r="N4" s="98">
        <v>17</v>
      </c>
      <c r="O4" s="98">
        <v>240</v>
      </c>
      <c r="P4" s="98">
        <v>19</v>
      </c>
      <c r="Q4" s="116">
        <v>12.6</v>
      </c>
      <c r="R4" s="109" t="s">
        <v>792</v>
      </c>
      <c r="S4" s="131">
        <v>5</v>
      </c>
      <c r="T4" s="123">
        <v>29.5</v>
      </c>
      <c r="U4" s="124">
        <v>2.6</v>
      </c>
      <c r="W4" s="80" t="s">
        <v>297</v>
      </c>
      <c r="X4" s="80">
        <v>9</v>
      </c>
      <c r="Y4" s="80">
        <v>3</v>
      </c>
      <c r="Z4" s="80">
        <v>1</v>
      </c>
      <c r="AA4" s="112">
        <v>13</v>
      </c>
      <c r="AC4" s="80">
        <v>6</v>
      </c>
      <c r="AD4" s="114">
        <v>0</v>
      </c>
      <c r="AE4" s="80">
        <v>6</v>
      </c>
      <c r="AF4" s="80">
        <v>6</v>
      </c>
    </row>
    <row r="5" spans="1:34" x14ac:dyDescent="0.2">
      <c r="A5" s="80" t="s">
        <v>297</v>
      </c>
      <c r="B5" s="80">
        <v>14</v>
      </c>
      <c r="C5" s="80">
        <v>13</v>
      </c>
      <c r="D5" s="80">
        <v>2</v>
      </c>
      <c r="E5" s="80">
        <v>357</v>
      </c>
      <c r="F5" s="115">
        <v>32.5</v>
      </c>
      <c r="G5" s="80">
        <v>3</v>
      </c>
      <c r="H5" s="80">
        <v>0</v>
      </c>
      <c r="I5" s="125">
        <v>81</v>
      </c>
      <c r="J5" s="125"/>
      <c r="L5" s="98" t="s">
        <v>839</v>
      </c>
      <c r="M5" s="107">
        <v>63</v>
      </c>
      <c r="N5" s="98">
        <v>10</v>
      </c>
      <c r="O5" s="98">
        <v>223</v>
      </c>
      <c r="P5" s="98">
        <v>11</v>
      </c>
      <c r="Q5" s="116">
        <v>20.3</v>
      </c>
      <c r="R5" s="109" t="s">
        <v>790</v>
      </c>
      <c r="S5" s="131">
        <v>22</v>
      </c>
      <c r="T5" s="123">
        <v>34.4</v>
      </c>
      <c r="U5" s="124">
        <v>3.5</v>
      </c>
      <c r="W5" s="80" t="s">
        <v>749</v>
      </c>
      <c r="X5" s="80">
        <v>5</v>
      </c>
      <c r="Y5" s="80">
        <v>1</v>
      </c>
      <c r="Z5" s="80">
        <v>0</v>
      </c>
      <c r="AA5" s="112">
        <v>6</v>
      </c>
    </row>
    <row r="6" spans="1:34" x14ac:dyDescent="0.2">
      <c r="A6" s="80" t="s">
        <v>9</v>
      </c>
      <c r="B6" s="80">
        <v>9</v>
      </c>
      <c r="C6" s="80">
        <v>8</v>
      </c>
      <c r="D6" s="80">
        <v>1</v>
      </c>
      <c r="E6" s="80">
        <v>211</v>
      </c>
      <c r="F6" s="115">
        <v>30.1</v>
      </c>
      <c r="G6" s="80">
        <v>1</v>
      </c>
      <c r="H6" s="80">
        <v>0</v>
      </c>
      <c r="I6" s="125">
        <v>66</v>
      </c>
      <c r="J6" s="125" t="s">
        <v>701</v>
      </c>
      <c r="L6" s="101" t="s">
        <v>735</v>
      </c>
      <c r="M6" s="103">
        <v>84</v>
      </c>
      <c r="N6" s="101">
        <v>16</v>
      </c>
      <c r="O6" s="101">
        <v>287</v>
      </c>
      <c r="P6" s="101">
        <v>13</v>
      </c>
      <c r="Q6" s="117">
        <v>22.1</v>
      </c>
      <c r="R6" s="105" t="s">
        <v>787</v>
      </c>
      <c r="S6" s="126">
        <v>35</v>
      </c>
      <c r="T6" s="129">
        <v>38.799999999999997</v>
      </c>
      <c r="U6" s="130">
        <v>3.4</v>
      </c>
      <c r="W6" s="80" t="s">
        <v>811</v>
      </c>
      <c r="X6" s="80">
        <v>5</v>
      </c>
      <c r="Y6" s="80">
        <v>0</v>
      </c>
      <c r="Z6" s="80">
        <v>0</v>
      </c>
      <c r="AA6" s="112">
        <v>5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735</v>
      </c>
      <c r="B7" s="80">
        <v>12</v>
      </c>
      <c r="C7" s="80">
        <v>12</v>
      </c>
      <c r="D7" s="80">
        <v>2</v>
      </c>
      <c r="E7" s="80">
        <v>228</v>
      </c>
      <c r="F7" s="115">
        <v>22.8</v>
      </c>
      <c r="G7" s="80">
        <v>2</v>
      </c>
      <c r="H7" s="80">
        <v>0</v>
      </c>
      <c r="I7" s="125">
        <v>78</v>
      </c>
      <c r="J7" s="125" t="s">
        <v>701</v>
      </c>
      <c r="L7" s="80" t="s">
        <v>816</v>
      </c>
      <c r="M7" s="88">
        <v>21.833333333333332</v>
      </c>
      <c r="N7" s="80">
        <v>0</v>
      </c>
      <c r="O7" s="80">
        <v>110</v>
      </c>
      <c r="P7" s="80">
        <v>9</v>
      </c>
      <c r="Q7" s="115">
        <v>12.2</v>
      </c>
      <c r="R7" s="89" t="s">
        <v>786</v>
      </c>
      <c r="S7" s="125">
        <v>52</v>
      </c>
      <c r="T7" s="127">
        <v>14.6</v>
      </c>
      <c r="U7" s="128">
        <v>5</v>
      </c>
      <c r="W7" s="80" t="s">
        <v>558</v>
      </c>
      <c r="X7" s="80">
        <v>3</v>
      </c>
      <c r="Y7" s="80">
        <v>1</v>
      </c>
      <c r="Z7" s="80">
        <v>1</v>
      </c>
      <c r="AA7" s="112">
        <v>5</v>
      </c>
      <c r="AC7" s="92" t="s">
        <v>808</v>
      </c>
      <c r="AD7" s="80">
        <v>2070</v>
      </c>
      <c r="AE7" s="80">
        <v>193</v>
      </c>
      <c r="AF7" s="80">
        <v>2263</v>
      </c>
      <c r="AG7" s="80">
        <v>101</v>
      </c>
      <c r="AH7" s="88">
        <v>574.5</v>
      </c>
    </row>
    <row r="8" spans="1:34" x14ac:dyDescent="0.2">
      <c r="A8" s="80" t="s">
        <v>726</v>
      </c>
      <c r="B8" s="80">
        <v>13</v>
      </c>
      <c r="C8" s="80">
        <v>12</v>
      </c>
      <c r="D8" s="80">
        <v>1</v>
      </c>
      <c r="E8" s="80">
        <v>208</v>
      </c>
      <c r="F8" s="115">
        <v>18.899999999999999</v>
      </c>
      <c r="G8" s="80">
        <v>0</v>
      </c>
      <c r="H8" s="80">
        <v>1</v>
      </c>
      <c r="I8" s="125">
        <v>104</v>
      </c>
      <c r="J8" s="125" t="s">
        <v>701</v>
      </c>
      <c r="L8" s="98" t="s">
        <v>811</v>
      </c>
      <c r="M8" s="107">
        <v>29</v>
      </c>
      <c r="N8" s="98">
        <v>4</v>
      </c>
      <c r="O8" s="98">
        <v>109</v>
      </c>
      <c r="P8" s="98">
        <v>5</v>
      </c>
      <c r="Q8" s="116">
        <v>21.8</v>
      </c>
      <c r="R8" s="109" t="s">
        <v>790</v>
      </c>
      <c r="S8" s="131">
        <v>13</v>
      </c>
      <c r="T8" s="123">
        <v>34.799999999999997</v>
      </c>
      <c r="U8" s="124">
        <v>3.8</v>
      </c>
      <c r="W8" s="80" t="s">
        <v>839</v>
      </c>
      <c r="X8" s="80">
        <v>4</v>
      </c>
      <c r="Y8" s="80">
        <v>1</v>
      </c>
      <c r="Z8" s="80">
        <v>0</v>
      </c>
      <c r="AA8" s="112">
        <v>5</v>
      </c>
      <c r="AC8" s="92" t="s">
        <v>809</v>
      </c>
      <c r="AD8" s="80">
        <v>1817</v>
      </c>
      <c r="AE8" s="80">
        <v>205</v>
      </c>
      <c r="AF8" s="80">
        <v>2022</v>
      </c>
      <c r="AG8" s="80">
        <v>101</v>
      </c>
      <c r="AH8" s="88">
        <v>536.83333333333337</v>
      </c>
    </row>
    <row r="9" spans="1:34" x14ac:dyDescent="0.2">
      <c r="A9" s="98" t="s">
        <v>811</v>
      </c>
      <c r="B9" s="98">
        <v>8</v>
      </c>
      <c r="C9" s="98">
        <v>7</v>
      </c>
      <c r="D9" s="98">
        <v>2</v>
      </c>
      <c r="E9" s="98">
        <v>83</v>
      </c>
      <c r="F9" s="116">
        <v>16.600000000000001</v>
      </c>
      <c r="G9" s="98">
        <v>0</v>
      </c>
      <c r="H9" s="98">
        <v>0</v>
      </c>
      <c r="I9" s="131">
        <v>32</v>
      </c>
      <c r="J9" s="131"/>
      <c r="L9" s="98" t="s">
        <v>840</v>
      </c>
      <c r="M9" s="107">
        <v>24</v>
      </c>
      <c r="N9" s="98">
        <v>1</v>
      </c>
      <c r="O9" s="98">
        <v>98</v>
      </c>
      <c r="P9" s="98">
        <v>5</v>
      </c>
      <c r="Q9" s="116">
        <v>19.600000000000001</v>
      </c>
      <c r="R9" s="109" t="s">
        <v>787</v>
      </c>
      <c r="S9" s="131">
        <v>32</v>
      </c>
      <c r="T9" s="123">
        <v>28.8</v>
      </c>
      <c r="U9" s="124">
        <v>4.0999999999999996</v>
      </c>
      <c r="W9" s="80" t="s">
        <v>735</v>
      </c>
      <c r="X9" s="80">
        <v>4</v>
      </c>
      <c r="Y9" s="80">
        <v>0</v>
      </c>
      <c r="Z9" s="80">
        <v>0</v>
      </c>
      <c r="AA9" s="112">
        <v>4</v>
      </c>
      <c r="AC9" s="92"/>
    </row>
    <row r="10" spans="1:34" x14ac:dyDescent="0.2">
      <c r="A10" s="80" t="s">
        <v>761</v>
      </c>
      <c r="B10" s="80">
        <v>7</v>
      </c>
      <c r="C10" s="80">
        <v>7</v>
      </c>
      <c r="D10" s="80">
        <v>1</v>
      </c>
      <c r="E10" s="80">
        <v>85</v>
      </c>
      <c r="F10" s="115">
        <v>14.2</v>
      </c>
      <c r="G10" s="80">
        <v>0</v>
      </c>
      <c r="H10" s="80">
        <v>0</v>
      </c>
      <c r="I10" s="125">
        <v>32</v>
      </c>
      <c r="J10" s="125"/>
      <c r="L10" s="98" t="s">
        <v>810</v>
      </c>
      <c r="M10" s="107">
        <v>17</v>
      </c>
      <c r="N10" s="98">
        <v>3</v>
      </c>
      <c r="O10" s="98">
        <v>51</v>
      </c>
      <c r="P10" s="98">
        <v>4</v>
      </c>
      <c r="Q10" s="116">
        <v>12.8</v>
      </c>
      <c r="R10" s="109" t="s">
        <v>790</v>
      </c>
      <c r="S10" s="131">
        <v>24</v>
      </c>
      <c r="T10" s="123">
        <v>25.5</v>
      </c>
      <c r="U10" s="124">
        <v>3</v>
      </c>
      <c r="W10" s="80" t="s">
        <v>9</v>
      </c>
      <c r="X10" s="80">
        <v>3</v>
      </c>
      <c r="Y10" s="80">
        <v>0</v>
      </c>
      <c r="Z10" s="80">
        <v>0</v>
      </c>
      <c r="AA10" s="112">
        <v>3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749</v>
      </c>
      <c r="B11" s="80">
        <v>13</v>
      </c>
      <c r="C11" s="80">
        <v>9</v>
      </c>
      <c r="D11" s="80">
        <v>2</v>
      </c>
      <c r="E11" s="80">
        <v>86</v>
      </c>
      <c r="F11" s="115">
        <v>12.3</v>
      </c>
      <c r="G11" s="80">
        <v>0</v>
      </c>
      <c r="H11" s="80">
        <v>0</v>
      </c>
      <c r="I11" s="125">
        <v>41</v>
      </c>
      <c r="J11" s="125" t="s">
        <v>701</v>
      </c>
      <c r="L11" s="98" t="s">
        <v>542</v>
      </c>
      <c r="M11" s="107">
        <v>27</v>
      </c>
      <c r="N11" s="98">
        <v>8</v>
      </c>
      <c r="O11" s="98">
        <v>92</v>
      </c>
      <c r="P11" s="98">
        <v>3</v>
      </c>
      <c r="Q11" s="116">
        <v>30.7</v>
      </c>
      <c r="R11" s="109" t="s">
        <v>790</v>
      </c>
      <c r="S11" s="131">
        <v>41</v>
      </c>
      <c r="T11" s="123">
        <v>54</v>
      </c>
      <c r="U11" s="124">
        <v>3.4</v>
      </c>
      <c r="W11" s="80" t="s">
        <v>542</v>
      </c>
      <c r="X11" s="80">
        <v>2</v>
      </c>
      <c r="Y11" s="80">
        <v>0</v>
      </c>
      <c r="Z11" s="80">
        <v>0</v>
      </c>
      <c r="AA11" s="112">
        <v>2</v>
      </c>
      <c r="AC11" s="92" t="s">
        <v>808</v>
      </c>
      <c r="AD11" s="84">
        <f>AF7/AH7</f>
        <v>3.9390774586597042</v>
      </c>
      <c r="AF11" s="84">
        <f>AF7/AG7</f>
        <v>22.405940594059405</v>
      </c>
      <c r="AH11" s="91">
        <f>AH7/AG7</f>
        <v>5.6881188118811883</v>
      </c>
    </row>
    <row r="12" spans="1:34" x14ac:dyDescent="0.2">
      <c r="A12" s="101" t="s">
        <v>826</v>
      </c>
      <c r="B12" s="101">
        <v>5</v>
      </c>
      <c r="C12" s="101">
        <v>5</v>
      </c>
      <c r="D12" s="101">
        <v>0</v>
      </c>
      <c r="E12" s="101">
        <v>29</v>
      </c>
      <c r="F12" s="117">
        <v>5.8</v>
      </c>
      <c r="G12" s="101">
        <v>0</v>
      </c>
      <c r="H12" s="101">
        <v>0</v>
      </c>
      <c r="I12" s="126">
        <v>11</v>
      </c>
      <c r="J12" s="126"/>
      <c r="K12" s="98"/>
      <c r="L12" s="98" t="s">
        <v>778</v>
      </c>
      <c r="M12" s="107">
        <v>39</v>
      </c>
      <c r="N12" s="98">
        <v>15</v>
      </c>
      <c r="O12" s="98">
        <v>71</v>
      </c>
      <c r="P12" s="98">
        <v>3</v>
      </c>
      <c r="Q12" s="116">
        <v>23.7</v>
      </c>
      <c r="R12" s="109" t="s">
        <v>790</v>
      </c>
      <c r="S12" s="131">
        <v>12</v>
      </c>
      <c r="T12" s="123">
        <v>78</v>
      </c>
      <c r="U12" s="124">
        <v>1.8</v>
      </c>
      <c r="W12" s="80" t="s">
        <v>761</v>
      </c>
      <c r="X12" s="80">
        <v>2</v>
      </c>
      <c r="Y12" s="80">
        <v>0</v>
      </c>
      <c r="Z12" s="80">
        <v>0</v>
      </c>
      <c r="AA12" s="112">
        <v>2</v>
      </c>
      <c r="AC12" s="92" t="s">
        <v>809</v>
      </c>
      <c r="AD12" s="84">
        <f>AF8/AH8</f>
        <v>3.7665321328779879</v>
      </c>
      <c r="AF12" s="84">
        <f>AF8/AG8</f>
        <v>20.019801980198018</v>
      </c>
      <c r="AH12" s="91">
        <f>AH8/AG8</f>
        <v>5.3151815181518156</v>
      </c>
    </row>
    <row r="13" spans="1:34" x14ac:dyDescent="0.2">
      <c r="A13" s="86" t="s">
        <v>810</v>
      </c>
      <c r="B13" s="86">
        <v>4</v>
      </c>
      <c r="C13" s="86">
        <v>3</v>
      </c>
      <c r="D13" s="86">
        <v>0</v>
      </c>
      <c r="E13" s="86">
        <v>84</v>
      </c>
      <c r="F13" s="122">
        <v>28</v>
      </c>
      <c r="G13" s="86">
        <v>0</v>
      </c>
      <c r="H13" s="86">
        <v>0</v>
      </c>
      <c r="I13" s="132">
        <v>46</v>
      </c>
      <c r="J13" s="132"/>
      <c r="K13" s="98"/>
      <c r="L13" s="80" t="s">
        <v>834</v>
      </c>
      <c r="M13" s="88">
        <v>18</v>
      </c>
      <c r="N13" s="80">
        <v>2</v>
      </c>
      <c r="O13" s="80">
        <v>80</v>
      </c>
      <c r="P13" s="80">
        <v>3</v>
      </c>
      <c r="Q13" s="115">
        <v>26.7</v>
      </c>
      <c r="R13" s="89" t="s">
        <v>790</v>
      </c>
      <c r="S13" s="125">
        <v>32</v>
      </c>
      <c r="T13" s="127">
        <v>36</v>
      </c>
      <c r="U13" s="128">
        <v>4.4000000000000004</v>
      </c>
      <c r="W13" s="80" t="s">
        <v>778</v>
      </c>
      <c r="X13" s="80">
        <v>2</v>
      </c>
      <c r="Y13" s="80">
        <v>0</v>
      </c>
      <c r="Z13" s="80">
        <v>0</v>
      </c>
      <c r="AA13" s="112">
        <v>2</v>
      </c>
    </row>
    <row r="14" spans="1:34" x14ac:dyDescent="0.2">
      <c r="A14" s="98" t="s">
        <v>542</v>
      </c>
      <c r="B14" s="98">
        <v>4</v>
      </c>
      <c r="C14" s="98">
        <v>4</v>
      </c>
      <c r="D14" s="98">
        <v>0</v>
      </c>
      <c r="E14" s="98">
        <v>57</v>
      </c>
      <c r="F14" s="116">
        <v>14.3</v>
      </c>
      <c r="G14" s="98">
        <v>1</v>
      </c>
      <c r="H14" s="98">
        <v>0</v>
      </c>
      <c r="I14" s="131">
        <v>50</v>
      </c>
      <c r="J14" s="131"/>
      <c r="K14" s="98"/>
      <c r="L14" s="80" t="s">
        <v>297</v>
      </c>
      <c r="M14" s="88">
        <v>24</v>
      </c>
      <c r="N14" s="80">
        <v>1</v>
      </c>
      <c r="O14" s="80">
        <v>132</v>
      </c>
      <c r="P14" s="80">
        <v>2</v>
      </c>
      <c r="Q14" s="115">
        <v>66</v>
      </c>
      <c r="R14" s="89" t="s">
        <v>790</v>
      </c>
      <c r="S14" s="80">
        <v>64</v>
      </c>
      <c r="T14" s="80">
        <v>72</v>
      </c>
      <c r="U14" s="84">
        <v>5.5</v>
      </c>
      <c r="W14" s="80" t="s">
        <v>816</v>
      </c>
      <c r="X14" s="80">
        <v>2</v>
      </c>
      <c r="Y14" s="80">
        <v>0</v>
      </c>
      <c r="Z14" s="80">
        <v>0</v>
      </c>
      <c r="AA14" s="112">
        <v>2</v>
      </c>
    </row>
    <row r="15" spans="1:34" x14ac:dyDescent="0.2">
      <c r="A15" s="98" t="s">
        <v>816</v>
      </c>
      <c r="B15" s="98">
        <v>6</v>
      </c>
      <c r="C15" s="98">
        <v>4</v>
      </c>
      <c r="D15" s="98">
        <v>0</v>
      </c>
      <c r="E15" s="98">
        <v>53</v>
      </c>
      <c r="F15" s="116">
        <v>13.3</v>
      </c>
      <c r="G15" s="98">
        <v>0</v>
      </c>
      <c r="H15" s="98">
        <v>0</v>
      </c>
      <c r="I15" s="131">
        <v>29</v>
      </c>
      <c r="J15" s="131"/>
      <c r="K15" s="98"/>
      <c r="L15" s="80" t="s">
        <v>9</v>
      </c>
      <c r="M15" s="88">
        <v>9</v>
      </c>
      <c r="N15" s="80">
        <v>3</v>
      </c>
      <c r="O15" s="80">
        <v>40</v>
      </c>
      <c r="P15" s="80">
        <v>2</v>
      </c>
      <c r="Q15" s="115">
        <v>20</v>
      </c>
      <c r="R15" s="89" t="s">
        <v>790</v>
      </c>
      <c r="S15" s="80">
        <v>40</v>
      </c>
      <c r="T15" s="80">
        <v>27</v>
      </c>
      <c r="U15" s="84">
        <v>4.4000000000000004</v>
      </c>
      <c r="W15" s="80" t="s">
        <v>840</v>
      </c>
      <c r="X15" s="80">
        <v>0</v>
      </c>
      <c r="Y15" s="80">
        <v>1</v>
      </c>
      <c r="Z15" s="80">
        <v>0</v>
      </c>
      <c r="AA15" s="112">
        <v>1</v>
      </c>
    </row>
    <row r="16" spans="1:34" x14ac:dyDescent="0.2">
      <c r="A16" s="98" t="s">
        <v>827</v>
      </c>
      <c r="B16" s="98">
        <v>4</v>
      </c>
      <c r="C16" s="98">
        <v>3</v>
      </c>
      <c r="D16" s="98">
        <v>1</v>
      </c>
      <c r="E16" s="98">
        <v>44</v>
      </c>
      <c r="F16" s="116">
        <v>22</v>
      </c>
      <c r="G16" s="98">
        <v>0</v>
      </c>
      <c r="H16" s="98">
        <v>0</v>
      </c>
      <c r="I16" s="131">
        <v>27</v>
      </c>
      <c r="J16" s="131" t="s">
        <v>701</v>
      </c>
      <c r="K16" s="98"/>
      <c r="L16" s="80" t="s">
        <v>33</v>
      </c>
      <c r="M16" s="88">
        <v>2.8333333333333335</v>
      </c>
      <c r="N16" s="80">
        <v>0</v>
      </c>
      <c r="O16" s="80">
        <v>21</v>
      </c>
      <c r="P16" s="80">
        <v>1</v>
      </c>
      <c r="Q16" s="115">
        <v>21</v>
      </c>
      <c r="R16" s="89" t="s">
        <v>789</v>
      </c>
      <c r="S16" s="80">
        <v>21</v>
      </c>
      <c r="T16" s="80">
        <v>17</v>
      </c>
      <c r="U16" s="84">
        <v>7.4</v>
      </c>
      <c r="W16" s="80" t="s">
        <v>726</v>
      </c>
      <c r="X16" s="80">
        <v>1</v>
      </c>
      <c r="Y16" s="80">
        <v>0</v>
      </c>
      <c r="Z16" s="80">
        <v>0</v>
      </c>
      <c r="AA16" s="112">
        <v>1</v>
      </c>
    </row>
    <row r="17" spans="1:27" x14ac:dyDescent="0.2">
      <c r="A17" s="98" t="s">
        <v>33</v>
      </c>
      <c r="B17" s="98">
        <v>7</v>
      </c>
      <c r="C17" s="98">
        <v>4</v>
      </c>
      <c r="D17" s="98">
        <v>0</v>
      </c>
      <c r="E17" s="98">
        <v>37</v>
      </c>
      <c r="F17" s="116">
        <v>9.3000000000000007</v>
      </c>
      <c r="G17" s="98">
        <v>0</v>
      </c>
      <c r="H17" s="98">
        <v>0</v>
      </c>
      <c r="I17" s="131">
        <v>17</v>
      </c>
      <c r="J17" s="131"/>
      <c r="L17" s="80" t="s">
        <v>833</v>
      </c>
      <c r="M17" s="88">
        <v>25</v>
      </c>
      <c r="N17" s="80">
        <v>7</v>
      </c>
      <c r="O17" s="80">
        <v>66</v>
      </c>
      <c r="P17" s="80">
        <v>1</v>
      </c>
      <c r="Q17" s="115">
        <v>66</v>
      </c>
      <c r="R17" s="89" t="s">
        <v>789</v>
      </c>
      <c r="S17" s="80">
        <v>13</v>
      </c>
      <c r="T17" s="80">
        <v>150</v>
      </c>
      <c r="U17" s="84">
        <v>2.6</v>
      </c>
      <c r="W17" s="80" t="s">
        <v>834</v>
      </c>
      <c r="X17" s="80">
        <v>1</v>
      </c>
      <c r="Y17" s="80">
        <v>0</v>
      </c>
      <c r="Z17" s="80">
        <v>0</v>
      </c>
      <c r="AA17" s="112">
        <v>1</v>
      </c>
    </row>
    <row r="18" spans="1:27" x14ac:dyDescent="0.2">
      <c r="A18" s="80" t="s">
        <v>778</v>
      </c>
      <c r="B18" s="80">
        <v>8</v>
      </c>
      <c r="C18" s="80">
        <v>3</v>
      </c>
      <c r="D18" s="80">
        <v>1</v>
      </c>
      <c r="E18" s="80">
        <v>25</v>
      </c>
      <c r="F18" s="115">
        <v>12.5</v>
      </c>
      <c r="G18" s="80">
        <v>0</v>
      </c>
      <c r="H18" s="80">
        <v>0</v>
      </c>
      <c r="I18" s="125">
        <v>17</v>
      </c>
      <c r="J18" s="125"/>
      <c r="L18" s="80" t="s">
        <v>726</v>
      </c>
      <c r="M18" s="88">
        <v>1</v>
      </c>
      <c r="N18" s="80">
        <v>0</v>
      </c>
      <c r="O18" s="80">
        <v>6</v>
      </c>
      <c r="P18" s="80">
        <v>0</v>
      </c>
      <c r="Q18" s="115" t="s">
        <v>702</v>
      </c>
      <c r="R18" s="89" t="s">
        <v>837</v>
      </c>
      <c r="S18" s="80">
        <v>6</v>
      </c>
      <c r="T18" s="80" t="s">
        <v>702</v>
      </c>
      <c r="U18" s="84">
        <v>6</v>
      </c>
      <c r="W18" s="80" t="s">
        <v>833</v>
      </c>
      <c r="X18" s="80">
        <v>1</v>
      </c>
      <c r="Y18" s="80">
        <v>0</v>
      </c>
      <c r="Z18" s="80">
        <v>0</v>
      </c>
      <c r="AA18" s="112">
        <v>1</v>
      </c>
    </row>
    <row r="19" spans="1:27" x14ac:dyDescent="0.2">
      <c r="A19" s="80" t="s">
        <v>834</v>
      </c>
      <c r="B19" s="80">
        <v>4</v>
      </c>
      <c r="C19" s="80">
        <v>3</v>
      </c>
      <c r="D19" s="80">
        <v>2</v>
      </c>
      <c r="E19" s="80">
        <v>24</v>
      </c>
      <c r="F19" s="115">
        <v>24</v>
      </c>
      <c r="G19" s="80">
        <v>0</v>
      </c>
      <c r="H19" s="80">
        <v>0</v>
      </c>
      <c r="I19" s="125">
        <v>22</v>
      </c>
      <c r="J19" s="125" t="s">
        <v>701</v>
      </c>
      <c r="L19" s="80" t="s">
        <v>826</v>
      </c>
      <c r="M19" s="88">
        <v>0.83333333333333337</v>
      </c>
      <c r="N19" s="80">
        <v>0</v>
      </c>
      <c r="O19" s="80">
        <v>10</v>
      </c>
      <c r="P19" s="80">
        <v>0</v>
      </c>
      <c r="Q19" s="115" t="s">
        <v>702</v>
      </c>
      <c r="R19" s="89" t="s">
        <v>837</v>
      </c>
      <c r="S19" s="80">
        <v>10</v>
      </c>
      <c r="T19" s="80" t="s">
        <v>702</v>
      </c>
      <c r="U19" s="84">
        <v>12</v>
      </c>
    </row>
    <row r="20" spans="1:27" x14ac:dyDescent="0.2">
      <c r="A20" s="80" t="s">
        <v>839</v>
      </c>
      <c r="B20" s="80">
        <v>10</v>
      </c>
      <c r="C20" s="80">
        <v>4</v>
      </c>
      <c r="D20" s="80">
        <v>3</v>
      </c>
      <c r="E20" s="80">
        <v>7</v>
      </c>
      <c r="F20" s="118">
        <v>7</v>
      </c>
      <c r="G20" s="80">
        <v>0</v>
      </c>
      <c r="H20" s="80">
        <v>0</v>
      </c>
      <c r="I20" s="125">
        <v>3</v>
      </c>
      <c r="J20" s="125"/>
    </row>
    <row r="21" spans="1:27" x14ac:dyDescent="0.2">
      <c r="A21" s="80" t="s">
        <v>840</v>
      </c>
      <c r="B21" s="80">
        <v>3</v>
      </c>
      <c r="C21" s="80">
        <v>2</v>
      </c>
      <c r="D21" s="80">
        <v>1</v>
      </c>
      <c r="E21" s="80">
        <v>3</v>
      </c>
      <c r="F21" s="118">
        <v>3</v>
      </c>
      <c r="G21" s="80">
        <v>0</v>
      </c>
      <c r="H21" s="80">
        <v>0</v>
      </c>
      <c r="I21" s="80">
        <v>2</v>
      </c>
      <c r="J21" s="98" t="s">
        <v>701</v>
      </c>
      <c r="AA21" s="112"/>
    </row>
    <row r="22" spans="1:27" x14ac:dyDescent="0.2">
      <c r="A22" s="80" t="s">
        <v>833</v>
      </c>
      <c r="B22" s="80">
        <v>5</v>
      </c>
      <c r="C22" s="80">
        <v>2</v>
      </c>
      <c r="D22" s="80">
        <v>0</v>
      </c>
      <c r="E22" s="80">
        <v>1</v>
      </c>
      <c r="F22" s="118">
        <v>0.5</v>
      </c>
      <c r="G22" s="80">
        <v>0</v>
      </c>
      <c r="H22" s="80">
        <v>0</v>
      </c>
      <c r="I22" s="80">
        <v>1</v>
      </c>
      <c r="J22" s="125"/>
      <c r="AA22" s="112"/>
    </row>
    <row r="23" spans="1:27" x14ac:dyDescent="0.2">
      <c r="J23" s="125"/>
      <c r="AA23" s="112"/>
    </row>
    <row r="24" spans="1:27" x14ac:dyDescent="0.2">
      <c r="A24" s="148" t="s">
        <v>620</v>
      </c>
      <c r="B24" s="148"/>
      <c r="C24" s="148"/>
      <c r="D24" s="148"/>
      <c r="E24" s="148"/>
      <c r="F24" s="148"/>
      <c r="G24" s="148"/>
      <c r="H24" s="148"/>
      <c r="I24" s="148"/>
      <c r="J24" s="125"/>
      <c r="L24" s="93" t="s">
        <v>62</v>
      </c>
      <c r="AA24" s="112"/>
    </row>
    <row r="25" spans="1:27" x14ac:dyDescent="0.2">
      <c r="F25" s="114"/>
      <c r="I25" s="114"/>
      <c r="J25" s="125"/>
      <c r="AA25" s="112"/>
    </row>
    <row r="26" spans="1:27" x14ac:dyDescent="0.2">
      <c r="F26" s="114"/>
      <c r="I26" s="114"/>
      <c r="AA26" s="112"/>
    </row>
    <row r="27" spans="1:27" x14ac:dyDescent="0.2">
      <c r="F27" s="114"/>
      <c r="I27" s="114"/>
      <c r="J27" s="98"/>
      <c r="AA27" s="112"/>
    </row>
    <row r="28" spans="1:27" x14ac:dyDescent="0.2">
      <c r="AA28" s="112"/>
    </row>
    <row r="29" spans="1:27" x14ac:dyDescent="0.2">
      <c r="L29" s="98"/>
      <c r="M29" s="107"/>
      <c r="N29" s="98"/>
      <c r="O29" s="98"/>
      <c r="P29" s="98"/>
      <c r="Q29" s="116"/>
      <c r="R29" s="109"/>
      <c r="S29" s="131"/>
      <c r="T29" s="123"/>
      <c r="U29" s="124"/>
      <c r="AA29" s="112"/>
    </row>
    <row r="30" spans="1:27" x14ac:dyDescent="0.2">
      <c r="F30" s="115"/>
      <c r="I30" s="125"/>
      <c r="J30" s="125"/>
      <c r="L30" s="98"/>
      <c r="M30" s="107"/>
      <c r="N30" s="98"/>
      <c r="O30" s="98"/>
      <c r="P30" s="98"/>
      <c r="Q30" s="116"/>
      <c r="R30" s="109"/>
      <c r="S30" s="131"/>
      <c r="T30" s="123"/>
      <c r="U30" s="124"/>
      <c r="AA30" s="112"/>
    </row>
    <row r="31" spans="1:27" x14ac:dyDescent="0.2">
      <c r="J31" s="125"/>
      <c r="L31" s="98"/>
      <c r="M31" s="107"/>
      <c r="N31" s="98"/>
      <c r="O31" s="98"/>
      <c r="P31" s="98"/>
      <c r="Q31" s="116"/>
      <c r="R31" s="109"/>
      <c r="S31" s="131"/>
      <c r="T31" s="123"/>
      <c r="U31" s="124"/>
      <c r="AA31" s="112"/>
    </row>
    <row r="32" spans="1:27" x14ac:dyDescent="0.2">
      <c r="F32" s="115"/>
      <c r="I32" s="125"/>
      <c r="J32" s="125"/>
      <c r="L32" s="98"/>
      <c r="M32" s="107"/>
      <c r="N32" s="98"/>
      <c r="O32" s="98"/>
      <c r="P32" s="98"/>
      <c r="Q32" s="116"/>
      <c r="R32" s="109"/>
      <c r="S32" s="131"/>
      <c r="T32" s="123"/>
      <c r="U32" s="124"/>
      <c r="AA32" s="112"/>
    </row>
    <row r="33" spans="6:27" x14ac:dyDescent="0.2">
      <c r="F33" s="115"/>
      <c r="I33" s="125"/>
      <c r="J33" s="125"/>
      <c r="L33" s="98"/>
      <c r="M33" s="107"/>
      <c r="N33" s="98"/>
      <c r="O33" s="98"/>
      <c r="P33" s="98"/>
      <c r="Q33" s="116"/>
      <c r="R33" s="109"/>
      <c r="S33" s="131"/>
      <c r="T33" s="123"/>
      <c r="U33" s="124"/>
      <c r="AA33" s="112"/>
    </row>
    <row r="34" spans="6:27" x14ac:dyDescent="0.2">
      <c r="F34" s="115"/>
      <c r="I34" s="125"/>
      <c r="J34" s="125"/>
      <c r="L34" s="98"/>
      <c r="M34" s="107"/>
      <c r="N34" s="98"/>
      <c r="O34" s="98"/>
      <c r="P34" s="98"/>
      <c r="Q34" s="116"/>
      <c r="R34" s="109"/>
      <c r="S34" s="131"/>
      <c r="T34" s="123"/>
      <c r="U34" s="124"/>
      <c r="AA34" s="112"/>
    </row>
    <row r="35" spans="6:27" x14ac:dyDescent="0.2">
      <c r="F35" s="115"/>
      <c r="I35" s="125"/>
      <c r="J35" s="125"/>
      <c r="AA35" s="112"/>
    </row>
    <row r="36" spans="6:27" x14ac:dyDescent="0.2">
      <c r="F36" s="115"/>
      <c r="I36" s="125"/>
      <c r="J36" s="125"/>
      <c r="AA36" s="112"/>
    </row>
    <row r="37" spans="6:27" x14ac:dyDescent="0.2">
      <c r="F37" s="115"/>
      <c r="I37" s="125"/>
      <c r="J37" s="125"/>
      <c r="AA37" s="112"/>
    </row>
    <row r="38" spans="6:27" x14ac:dyDescent="0.2">
      <c r="F38" s="115"/>
      <c r="I38" s="125"/>
      <c r="J38" s="125"/>
      <c r="AA38" s="112"/>
    </row>
    <row r="39" spans="6:27" x14ac:dyDescent="0.2">
      <c r="F39" s="115"/>
      <c r="I39" s="125"/>
      <c r="J39" s="125"/>
      <c r="AA39" s="112"/>
    </row>
    <row r="40" spans="6:27" x14ac:dyDescent="0.2">
      <c r="F40" s="115"/>
      <c r="I40" s="125"/>
      <c r="J40" s="125"/>
      <c r="AA40" s="112"/>
    </row>
    <row r="41" spans="6:27" x14ac:dyDescent="0.2">
      <c r="F41" s="115"/>
      <c r="I41" s="125"/>
      <c r="J41" s="125"/>
      <c r="AA41" s="112"/>
    </row>
    <row r="42" spans="6:27" x14ac:dyDescent="0.2">
      <c r="F42" s="115"/>
      <c r="I42" s="125"/>
      <c r="J42" s="125"/>
      <c r="AA42" s="112"/>
    </row>
    <row r="43" spans="6:27" x14ac:dyDescent="0.2">
      <c r="F43" s="115"/>
      <c r="I43" s="125"/>
      <c r="J43" s="125"/>
    </row>
    <row r="44" spans="6:27" x14ac:dyDescent="0.2">
      <c r="F44" s="115"/>
      <c r="I44" s="125"/>
      <c r="J44" s="125"/>
    </row>
    <row r="45" spans="6:27" x14ac:dyDescent="0.2">
      <c r="F45" s="115"/>
      <c r="I45" s="125"/>
      <c r="J45" s="125"/>
    </row>
    <row r="46" spans="6:27" x14ac:dyDescent="0.2">
      <c r="F46" s="115"/>
      <c r="I46" s="125"/>
      <c r="J46" s="125"/>
    </row>
    <row r="47" spans="6:27" x14ac:dyDescent="0.2">
      <c r="F47" s="115"/>
      <c r="I47" s="125"/>
      <c r="J47" s="125"/>
    </row>
    <row r="48" spans="6:27" x14ac:dyDescent="0.2">
      <c r="F48" s="115"/>
      <c r="I48" s="125"/>
      <c r="J48" s="125"/>
    </row>
    <row r="49" spans="6:10" x14ac:dyDescent="0.2">
      <c r="F49" s="115"/>
      <c r="I49" s="125"/>
      <c r="J49" s="125"/>
    </row>
    <row r="50" spans="6:10" x14ac:dyDescent="0.2">
      <c r="F50" s="115"/>
      <c r="I50" s="125"/>
      <c r="J50" s="125"/>
    </row>
    <row r="51" spans="6:10" x14ac:dyDescent="0.2">
      <c r="F51" s="115"/>
      <c r="I51" s="125"/>
      <c r="J51" s="125"/>
    </row>
  </sheetData>
  <mergeCells count="1">
    <mergeCell ref="A24:I24"/>
  </mergeCells>
  <pageMargins left="0.75" right="0.75" top="1" bottom="1" header="0.5" footer="0.5"/>
  <pageSetup scale="67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113">
    <pageSetUpPr fitToPage="1"/>
  </sheetPr>
  <dimension ref="A1:AI131"/>
  <sheetViews>
    <sheetView workbookViewId="0"/>
  </sheetViews>
  <sheetFormatPr defaultRowHeight="12.75" x14ac:dyDescent="0.2"/>
  <cols>
    <col min="1" max="1" width="14" customWidth="1"/>
    <col min="2" max="2" width="12" customWidth="1"/>
    <col min="3" max="3" width="8" customWidth="1"/>
    <col min="4" max="4" width="7.5703125" customWidth="1"/>
    <col min="5" max="5" width="8.140625" customWidth="1"/>
    <col min="6" max="6" width="8.42578125" customWidth="1"/>
    <col min="8" max="8" width="4.140625" customWidth="1"/>
    <col min="9" max="9" width="4.85546875" customWidth="1"/>
    <col min="10" max="10" width="3.5703125" customWidth="1"/>
    <col min="11" max="11" width="13.140625" customWidth="1"/>
    <col min="15" max="18" width="10.42578125" bestFit="1" customWidth="1"/>
  </cols>
  <sheetData>
    <row r="1" spans="1:35" ht="43.5" customHeight="1" x14ac:dyDescent="0.2">
      <c r="B1" s="1"/>
      <c r="C1" s="1"/>
      <c r="D1" s="1"/>
      <c r="E1" s="1"/>
      <c r="F1" s="19" t="s">
        <v>400</v>
      </c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5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0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">
      <c r="A5" s="1" t="s">
        <v>106</v>
      </c>
      <c r="B5" s="1">
        <v>14</v>
      </c>
      <c r="C5" s="1">
        <v>14</v>
      </c>
      <c r="D5" s="1">
        <v>2</v>
      </c>
      <c r="E5" s="1">
        <v>324</v>
      </c>
      <c r="F5" s="2">
        <v>75</v>
      </c>
      <c r="G5" s="3">
        <f t="shared" ref="G5:G15" si="0">+E5/(C5-D5)</f>
        <v>27</v>
      </c>
      <c r="H5" s="24">
        <v>2</v>
      </c>
      <c r="I5" s="24"/>
      <c r="J5" s="1"/>
      <c r="K5" s="1" t="s">
        <v>13</v>
      </c>
      <c r="L5" s="16">
        <v>104.3</v>
      </c>
      <c r="M5" s="16">
        <v>21</v>
      </c>
      <c r="N5" s="16">
        <v>258</v>
      </c>
      <c r="O5" s="16">
        <v>26</v>
      </c>
      <c r="P5" s="17">
        <f t="shared" ref="P5:P13" si="1">+N5/O5</f>
        <v>9.9230769230769234</v>
      </c>
      <c r="Q5" s="32">
        <f t="shared" ref="Q5:Q15" si="2">+N5/(INT(L5)+(L5-INT(L5))*10/6)</f>
        <v>2.4688995215311005</v>
      </c>
      <c r="R5" s="32">
        <f t="shared" ref="R5:R12" si="3">+(INT(L5)*6+(L5-INT(L5))*10)/O5</f>
        <v>24.115384615384617</v>
      </c>
      <c r="S5" s="18" t="s">
        <v>416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">
      <c r="A6" s="1" t="s">
        <v>88</v>
      </c>
      <c r="B6" s="1">
        <v>14</v>
      </c>
      <c r="C6" s="1">
        <v>14</v>
      </c>
      <c r="D6" s="1">
        <v>1</v>
      </c>
      <c r="E6" s="1">
        <v>324</v>
      </c>
      <c r="F6" s="2">
        <v>52</v>
      </c>
      <c r="G6" s="3">
        <f t="shared" si="0"/>
        <v>24.923076923076923</v>
      </c>
      <c r="H6" s="24">
        <v>1</v>
      </c>
      <c r="I6" s="24"/>
      <c r="J6" s="1"/>
      <c r="K6" s="1" t="s">
        <v>94</v>
      </c>
      <c r="L6" s="1">
        <v>147.4</v>
      </c>
      <c r="M6" s="1">
        <v>38</v>
      </c>
      <c r="N6" s="1">
        <v>366</v>
      </c>
      <c r="O6" s="1">
        <v>33</v>
      </c>
      <c r="P6" s="3">
        <f t="shared" si="1"/>
        <v>11.090909090909092</v>
      </c>
      <c r="Q6" s="29">
        <f t="shared" si="2"/>
        <v>2.4785553047404059</v>
      </c>
      <c r="R6" s="29">
        <f t="shared" si="3"/>
        <v>26.848484848484848</v>
      </c>
      <c r="S6" s="4" t="s">
        <v>419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">
      <c r="A7" s="1" t="s">
        <v>401</v>
      </c>
      <c r="B7" s="1">
        <v>12</v>
      </c>
      <c r="C7" s="1">
        <v>11</v>
      </c>
      <c r="D7" s="1">
        <v>1</v>
      </c>
      <c r="E7" s="1">
        <v>248</v>
      </c>
      <c r="F7" s="2">
        <v>42</v>
      </c>
      <c r="G7" s="3">
        <f t="shared" si="0"/>
        <v>24.8</v>
      </c>
      <c r="H7" s="24"/>
      <c r="I7" s="24"/>
      <c r="J7" s="24"/>
      <c r="K7" s="16" t="s">
        <v>43</v>
      </c>
      <c r="L7" s="16">
        <v>89.5</v>
      </c>
      <c r="M7" s="16">
        <v>16</v>
      </c>
      <c r="N7" s="16">
        <v>273</v>
      </c>
      <c r="O7" s="16">
        <v>18</v>
      </c>
      <c r="P7" s="17">
        <f t="shared" si="1"/>
        <v>15.166666666666666</v>
      </c>
      <c r="Q7" s="32">
        <f t="shared" si="2"/>
        <v>3.0389610389610393</v>
      </c>
      <c r="R7" s="32">
        <f t="shared" si="3"/>
        <v>29.944444444444443</v>
      </c>
      <c r="S7" s="18" t="s">
        <v>452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">
      <c r="A8" s="1" t="s">
        <v>144</v>
      </c>
      <c r="B8" s="1">
        <v>11</v>
      </c>
      <c r="C8" s="1">
        <v>7</v>
      </c>
      <c r="D8" s="1">
        <v>0</v>
      </c>
      <c r="E8" s="1">
        <v>132</v>
      </c>
      <c r="F8" s="2">
        <v>49</v>
      </c>
      <c r="G8" s="3">
        <f t="shared" si="0"/>
        <v>18.857142857142858</v>
      </c>
      <c r="H8" s="24"/>
      <c r="I8" s="24"/>
      <c r="J8" s="24"/>
      <c r="K8" s="1" t="s">
        <v>12</v>
      </c>
      <c r="L8" s="1">
        <v>137</v>
      </c>
      <c r="M8" s="1">
        <v>34</v>
      </c>
      <c r="N8" s="1">
        <v>382</v>
      </c>
      <c r="O8" s="1">
        <v>21</v>
      </c>
      <c r="P8" s="17">
        <f t="shared" si="1"/>
        <v>18.19047619047619</v>
      </c>
      <c r="Q8" s="29">
        <f t="shared" si="2"/>
        <v>2.7883211678832116</v>
      </c>
      <c r="R8" s="32">
        <f t="shared" si="3"/>
        <v>39.142857142857146</v>
      </c>
      <c r="S8" s="5" t="s">
        <v>418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">
      <c r="A9" s="1" t="s">
        <v>94</v>
      </c>
      <c r="B9" s="1">
        <v>15</v>
      </c>
      <c r="C9" s="1">
        <v>11</v>
      </c>
      <c r="D9" s="1">
        <v>2</v>
      </c>
      <c r="E9" s="1">
        <v>148</v>
      </c>
      <c r="F9" s="2" t="s">
        <v>364</v>
      </c>
      <c r="G9" s="3">
        <f t="shared" si="0"/>
        <v>16.444444444444443</v>
      </c>
      <c r="H9" s="24"/>
      <c r="I9" s="24"/>
      <c r="J9" s="24"/>
      <c r="K9" s="9" t="s">
        <v>33</v>
      </c>
      <c r="L9" s="9">
        <v>76.2</v>
      </c>
      <c r="M9" s="9">
        <v>11</v>
      </c>
      <c r="N9" s="9">
        <v>297</v>
      </c>
      <c r="O9" s="9">
        <v>12</v>
      </c>
      <c r="P9" s="10">
        <f t="shared" si="1"/>
        <v>24.75</v>
      </c>
      <c r="Q9" s="30">
        <f t="shared" si="2"/>
        <v>3.8908296943231435</v>
      </c>
      <c r="R9" s="30">
        <f t="shared" si="3"/>
        <v>38.166666666666664</v>
      </c>
      <c r="S9" s="15" t="s">
        <v>417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1" t="s">
        <v>9</v>
      </c>
      <c r="B10" s="1">
        <v>15</v>
      </c>
      <c r="C10" s="1">
        <v>13</v>
      </c>
      <c r="D10" s="1">
        <v>3</v>
      </c>
      <c r="E10" s="1">
        <v>146</v>
      </c>
      <c r="F10" s="2" t="s">
        <v>402</v>
      </c>
      <c r="G10" s="3">
        <f t="shared" si="0"/>
        <v>14.6</v>
      </c>
      <c r="H10" s="24"/>
      <c r="I10" s="24"/>
      <c r="J10" s="24"/>
      <c r="K10" s="1" t="s">
        <v>88</v>
      </c>
      <c r="L10" s="1">
        <v>37</v>
      </c>
      <c r="M10" s="1">
        <v>2</v>
      </c>
      <c r="N10" s="1">
        <v>152</v>
      </c>
      <c r="O10" s="1">
        <v>9</v>
      </c>
      <c r="P10" s="3">
        <f t="shared" si="1"/>
        <v>16.888888888888889</v>
      </c>
      <c r="Q10" s="29">
        <f t="shared" si="2"/>
        <v>4.1081081081081079</v>
      </c>
      <c r="R10" s="29">
        <f t="shared" si="3"/>
        <v>24.666666666666668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1" t="s">
        <v>43</v>
      </c>
      <c r="B11" s="1">
        <v>15</v>
      </c>
      <c r="C11" s="1">
        <v>11</v>
      </c>
      <c r="D11" s="1">
        <v>5</v>
      </c>
      <c r="E11" s="1">
        <v>83</v>
      </c>
      <c r="F11" s="2">
        <v>21</v>
      </c>
      <c r="G11" s="3">
        <f t="shared" si="0"/>
        <v>13.833333333333334</v>
      </c>
      <c r="H11" s="24"/>
      <c r="I11" s="24"/>
      <c r="J11" s="24"/>
      <c r="K11" s="16" t="s">
        <v>9</v>
      </c>
      <c r="L11" s="16">
        <v>39</v>
      </c>
      <c r="M11" s="16">
        <v>2</v>
      </c>
      <c r="N11" s="16">
        <v>205</v>
      </c>
      <c r="O11" s="16">
        <v>6</v>
      </c>
      <c r="P11" s="17">
        <f t="shared" si="1"/>
        <v>34.166666666666664</v>
      </c>
      <c r="Q11" s="32">
        <f t="shared" si="2"/>
        <v>5.2564102564102564</v>
      </c>
      <c r="R11" s="32">
        <f t="shared" si="3"/>
        <v>39</v>
      </c>
      <c r="S11" s="3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">
      <c r="A12" s="1" t="s">
        <v>11</v>
      </c>
      <c r="B12" s="1">
        <v>14</v>
      </c>
      <c r="C12" s="1">
        <v>13</v>
      </c>
      <c r="D12" s="1">
        <v>2</v>
      </c>
      <c r="E12" s="1">
        <v>148</v>
      </c>
      <c r="F12" s="2">
        <v>31</v>
      </c>
      <c r="G12" s="3">
        <f t="shared" si="0"/>
        <v>13.454545454545455</v>
      </c>
      <c r="H12" s="24"/>
      <c r="I12" s="24"/>
      <c r="J12" s="24"/>
      <c r="K12" s="16" t="s">
        <v>407</v>
      </c>
      <c r="L12" s="16">
        <v>26</v>
      </c>
      <c r="M12" s="16">
        <v>7</v>
      </c>
      <c r="N12" s="16">
        <v>79</v>
      </c>
      <c r="O12" s="16">
        <v>4</v>
      </c>
      <c r="P12" s="17">
        <f t="shared" si="1"/>
        <v>19.75</v>
      </c>
      <c r="Q12" s="32">
        <f t="shared" si="2"/>
        <v>3.0384615384615383</v>
      </c>
      <c r="R12" s="32">
        <f t="shared" si="3"/>
        <v>39</v>
      </c>
      <c r="S12" s="35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1" t="s">
        <v>13</v>
      </c>
      <c r="B13" s="1">
        <v>14</v>
      </c>
      <c r="C13" s="1">
        <v>8</v>
      </c>
      <c r="D13" s="1">
        <v>3</v>
      </c>
      <c r="E13" s="1">
        <v>56</v>
      </c>
      <c r="F13" s="2">
        <v>23</v>
      </c>
      <c r="G13" s="3">
        <f t="shared" si="0"/>
        <v>11.2</v>
      </c>
      <c r="H13" s="24"/>
      <c r="I13" s="24"/>
      <c r="J13" s="24"/>
      <c r="K13" s="16" t="s">
        <v>292</v>
      </c>
      <c r="L13" s="16">
        <v>21</v>
      </c>
      <c r="M13" s="16">
        <v>1</v>
      </c>
      <c r="N13" s="16">
        <v>86</v>
      </c>
      <c r="O13" s="16">
        <v>4</v>
      </c>
      <c r="P13" s="17">
        <f t="shared" si="1"/>
        <v>21.5</v>
      </c>
      <c r="Q13" s="32">
        <f t="shared" si="2"/>
        <v>4.0952380952380949</v>
      </c>
      <c r="R13" s="34" t="s">
        <v>52</v>
      </c>
      <c r="S13" s="3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1" t="s">
        <v>12</v>
      </c>
      <c r="B14" s="1">
        <v>13</v>
      </c>
      <c r="C14" s="1">
        <v>7</v>
      </c>
      <c r="D14" s="1">
        <v>3</v>
      </c>
      <c r="E14" s="1">
        <v>41</v>
      </c>
      <c r="F14" s="2" t="s">
        <v>403</v>
      </c>
      <c r="G14" s="3">
        <f t="shared" si="0"/>
        <v>10.25</v>
      </c>
      <c r="H14" s="1"/>
      <c r="I14" s="1"/>
      <c r="J14" s="24"/>
      <c r="K14" s="1" t="s">
        <v>410</v>
      </c>
      <c r="L14" s="1">
        <v>5</v>
      </c>
      <c r="M14" s="1">
        <v>0</v>
      </c>
      <c r="N14" s="1">
        <v>32</v>
      </c>
      <c r="O14" s="1">
        <v>0</v>
      </c>
      <c r="P14" s="6" t="s">
        <v>52</v>
      </c>
      <c r="Q14" s="29">
        <f t="shared" si="2"/>
        <v>6.4</v>
      </c>
      <c r="R14" s="6" t="s">
        <v>52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1" t="s">
        <v>33</v>
      </c>
      <c r="B15" s="1">
        <v>13</v>
      </c>
      <c r="C15" s="1">
        <v>10</v>
      </c>
      <c r="D15" s="1">
        <v>1</v>
      </c>
      <c r="E15" s="1">
        <v>90</v>
      </c>
      <c r="F15" s="2" t="s">
        <v>95</v>
      </c>
      <c r="G15" s="3">
        <f t="shared" si="0"/>
        <v>10</v>
      </c>
      <c r="H15" s="24"/>
      <c r="I15" s="24"/>
      <c r="J15" s="24"/>
      <c r="K15" s="1" t="s">
        <v>291</v>
      </c>
      <c r="L15" s="1">
        <v>11</v>
      </c>
      <c r="M15" s="1">
        <v>2</v>
      </c>
      <c r="N15" s="1">
        <v>35</v>
      </c>
      <c r="O15" s="1">
        <v>0</v>
      </c>
      <c r="P15" s="6" t="s">
        <v>52</v>
      </c>
      <c r="Q15" s="29">
        <f t="shared" si="2"/>
        <v>3.1818181818181817</v>
      </c>
      <c r="R15" s="6" t="s">
        <v>52</v>
      </c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1"/>
      <c r="B16" s="1"/>
      <c r="C16" s="1"/>
      <c r="D16" s="1"/>
      <c r="E16" s="1"/>
      <c r="F16" s="2"/>
      <c r="G16" s="3"/>
      <c r="H16" s="24"/>
      <c r="I16" s="24"/>
      <c r="J16" s="24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23" t="s">
        <v>138</v>
      </c>
      <c r="H17" s="24"/>
      <c r="I17" s="24"/>
      <c r="J17" s="1"/>
      <c r="K17" s="23" t="s">
        <v>62</v>
      </c>
      <c r="S17" s="5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B18" s="1"/>
      <c r="C18" s="1"/>
      <c r="D18" s="1"/>
      <c r="E18" s="1"/>
      <c r="F18" s="1"/>
      <c r="G18" s="1"/>
      <c r="H18" s="1"/>
      <c r="I18" s="1"/>
      <c r="J18" s="1"/>
      <c r="L18" s="1"/>
      <c r="M18" s="1"/>
      <c r="N18" s="1"/>
      <c r="O18" s="1"/>
      <c r="P18" s="6"/>
      <c r="Q18" s="29"/>
      <c r="R18" s="29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8" t="s">
        <v>22</v>
      </c>
      <c r="B19" s="1"/>
      <c r="C19" s="1"/>
      <c r="D19" s="8" t="s">
        <v>53</v>
      </c>
      <c r="E19" s="1"/>
      <c r="F19" s="1"/>
      <c r="G19" s="1"/>
      <c r="H19" s="1"/>
      <c r="I19" s="1"/>
      <c r="J19" s="1"/>
      <c r="K19" s="8" t="s">
        <v>66</v>
      </c>
      <c r="L19" s="1"/>
      <c r="M19" s="1"/>
      <c r="N19" s="1"/>
      <c r="O19" s="1"/>
      <c r="P19" s="1"/>
      <c r="Q19" s="1"/>
      <c r="R19" s="29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">
      <c r="A21" s="1" t="s">
        <v>47</v>
      </c>
      <c r="B21" s="2" t="s">
        <v>404</v>
      </c>
      <c r="C21" s="1"/>
      <c r="D21" s="7">
        <v>14</v>
      </c>
      <c r="E21" s="1" t="s">
        <v>11</v>
      </c>
      <c r="F21" s="1"/>
      <c r="G21" s="1"/>
      <c r="H21" s="1"/>
      <c r="I21" s="1"/>
      <c r="J21" s="1"/>
      <c r="K21" s="21" t="s">
        <v>67</v>
      </c>
      <c r="L21" s="21" t="s">
        <v>68</v>
      </c>
      <c r="M21" s="21" t="s">
        <v>69</v>
      </c>
      <c r="N21" s="21" t="s">
        <v>70</v>
      </c>
      <c r="O21" s="21" t="s">
        <v>71</v>
      </c>
      <c r="P21" s="1"/>
      <c r="Q21" s="1"/>
      <c r="R21" s="6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1" t="s">
        <v>292</v>
      </c>
      <c r="B22" s="2" t="s">
        <v>405</v>
      </c>
      <c r="C22" s="1"/>
      <c r="D22" s="7">
        <v>9</v>
      </c>
      <c r="E22" s="1" t="s">
        <v>88</v>
      </c>
      <c r="F22" s="1"/>
      <c r="G22" s="1"/>
      <c r="H22" s="1"/>
      <c r="I22" s="1"/>
      <c r="J22" s="1"/>
      <c r="K22" s="7">
        <v>18</v>
      </c>
      <c r="L22" s="7">
        <v>7</v>
      </c>
      <c r="M22" s="7">
        <v>4</v>
      </c>
      <c r="N22" s="7">
        <v>5</v>
      </c>
      <c r="O22" s="7">
        <v>2</v>
      </c>
      <c r="P22" s="1"/>
      <c r="Q22" s="1"/>
      <c r="R22" s="6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1" t="s">
        <v>101</v>
      </c>
      <c r="B23" s="2" t="s">
        <v>406</v>
      </c>
      <c r="C23" s="1"/>
      <c r="D23" s="7">
        <v>8</v>
      </c>
      <c r="E23" s="1" t="s">
        <v>94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1" t="s">
        <v>407</v>
      </c>
      <c r="B24" s="2" t="s">
        <v>408</v>
      </c>
      <c r="C24" s="1"/>
      <c r="D24" s="7">
        <v>5</v>
      </c>
      <c r="E24" s="1" t="s">
        <v>412</v>
      </c>
      <c r="F24" s="1"/>
      <c r="G24" s="1"/>
      <c r="H24" s="1"/>
      <c r="I24" s="1"/>
      <c r="J24" s="1"/>
      <c r="K24" s="1"/>
      <c r="L24" s="20" t="s">
        <v>4</v>
      </c>
      <c r="M24" s="20" t="s">
        <v>73</v>
      </c>
      <c r="N24" s="20" t="s">
        <v>74</v>
      </c>
      <c r="O24" s="20" t="s">
        <v>25</v>
      </c>
      <c r="P24" s="20" t="s">
        <v>75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">
      <c r="A25" s="1" t="s">
        <v>374</v>
      </c>
      <c r="B25" s="2" t="s">
        <v>409</v>
      </c>
      <c r="C25" s="1"/>
      <c r="D25" s="7">
        <v>4</v>
      </c>
      <c r="E25" s="1" t="s">
        <v>413</v>
      </c>
      <c r="F25" s="1"/>
      <c r="G25" s="1"/>
      <c r="H25" s="1"/>
      <c r="I25" s="1"/>
      <c r="J25" s="1"/>
      <c r="K25" s="1" t="s">
        <v>72</v>
      </c>
      <c r="L25" s="7">
        <v>1835</v>
      </c>
      <c r="M25" s="7">
        <v>212</v>
      </c>
      <c r="N25" s="7">
        <f>+SUM(L25:M25)</f>
        <v>2047</v>
      </c>
      <c r="O25" s="7">
        <v>111</v>
      </c>
      <c r="P25" s="13">
        <f>+N25/O25</f>
        <v>18.441441441441441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1" t="s">
        <v>35</v>
      </c>
      <c r="B26" s="2" t="s">
        <v>17</v>
      </c>
      <c r="C26" s="1"/>
      <c r="D26" s="7">
        <v>3</v>
      </c>
      <c r="E26" s="1" t="s">
        <v>414</v>
      </c>
      <c r="F26" s="1"/>
      <c r="G26" s="1"/>
      <c r="H26" s="1"/>
      <c r="I26" s="1"/>
      <c r="J26" s="1"/>
      <c r="K26" s="1" t="s">
        <v>139</v>
      </c>
      <c r="L26" s="7">
        <v>2165</v>
      </c>
      <c r="M26" s="7">
        <v>155</v>
      </c>
      <c r="N26" s="7">
        <f>+SUM(L26:M26)</f>
        <v>2320</v>
      </c>
      <c r="O26" s="7">
        <v>142</v>
      </c>
      <c r="P26" s="13">
        <f>+N26/O26</f>
        <v>16.338028169014084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1" t="s">
        <v>410</v>
      </c>
      <c r="B27" s="2" t="s">
        <v>17</v>
      </c>
      <c r="C27" s="1"/>
      <c r="D27" s="7">
        <v>2</v>
      </c>
      <c r="E27" s="1" t="s">
        <v>451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">
      <c r="A28" s="1" t="s">
        <v>14</v>
      </c>
      <c r="B28" s="2">
        <v>0</v>
      </c>
      <c r="C28" s="1"/>
      <c r="E28" s="1" t="s">
        <v>450</v>
      </c>
      <c r="H28" s="1"/>
      <c r="I28" s="1"/>
      <c r="J28" s="1"/>
      <c r="K28" s="20" t="s">
        <v>77</v>
      </c>
      <c r="L28" s="2" t="s">
        <v>420</v>
      </c>
      <c r="M28" s="1"/>
      <c r="N28" s="1" t="s">
        <v>421</v>
      </c>
      <c r="O28" s="1"/>
      <c r="P28" s="12">
        <v>38878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">
      <c r="A29" s="1" t="s">
        <v>102</v>
      </c>
      <c r="B29" s="2" t="s">
        <v>411</v>
      </c>
      <c r="C29" s="1"/>
      <c r="D29" s="7">
        <v>1</v>
      </c>
      <c r="E29" s="1" t="s">
        <v>415</v>
      </c>
      <c r="G29" s="1"/>
      <c r="H29" s="1"/>
      <c r="I29" s="1"/>
      <c r="J29" s="1"/>
      <c r="K29" s="20" t="s">
        <v>78</v>
      </c>
      <c r="L29" s="2" t="s">
        <v>445</v>
      </c>
      <c r="M29" s="1"/>
      <c r="N29" s="1" t="s">
        <v>446</v>
      </c>
      <c r="O29" s="1"/>
      <c r="P29" s="12">
        <v>38843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">
      <c r="A30" s="1"/>
      <c r="B30" s="2"/>
      <c r="C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">
      <c r="A31" s="1"/>
      <c r="B31" s="2"/>
      <c r="C31" s="1"/>
      <c r="D31" s="8" t="s">
        <v>57</v>
      </c>
      <c r="E31" s="1"/>
      <c r="F31" s="1"/>
      <c r="G31" s="1"/>
      <c r="H31" s="1"/>
      <c r="I31" s="1"/>
      <c r="J31" s="1"/>
      <c r="K31" s="20" t="s">
        <v>118</v>
      </c>
      <c r="L31" s="7">
        <v>75</v>
      </c>
      <c r="M31" s="1" t="s">
        <v>106</v>
      </c>
      <c r="N31" s="1"/>
      <c r="O31" s="1" t="s">
        <v>421</v>
      </c>
      <c r="P31" s="1"/>
      <c r="Q31" s="12">
        <v>38878</v>
      </c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">
      <c r="A32" s="1"/>
      <c r="B32" s="2"/>
      <c r="C32" s="1"/>
      <c r="D32" s="1"/>
      <c r="F32" s="1"/>
      <c r="G32" s="1"/>
      <c r="H32" s="1"/>
      <c r="I32" s="1"/>
      <c r="J32" s="1"/>
      <c r="K32" s="7"/>
      <c r="L32" s="1"/>
      <c r="M32" s="1"/>
      <c r="N32" s="1"/>
      <c r="O32" s="12"/>
      <c r="P32" s="1"/>
      <c r="Q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">
      <c r="A33" s="1"/>
      <c r="B33" s="2"/>
      <c r="C33" s="1"/>
      <c r="D33" s="7">
        <v>2</v>
      </c>
      <c r="E33" s="1" t="s">
        <v>11</v>
      </c>
      <c r="F33" s="1"/>
      <c r="G33" s="1"/>
      <c r="H33" s="1"/>
      <c r="I33" s="1"/>
      <c r="J33" s="1"/>
      <c r="K33" s="20" t="s">
        <v>83</v>
      </c>
      <c r="L33" s="26" t="s">
        <v>418</v>
      </c>
      <c r="M33" s="1" t="s">
        <v>12</v>
      </c>
      <c r="N33" s="1"/>
      <c r="O33" s="1" t="s">
        <v>422</v>
      </c>
      <c r="P33" s="1"/>
      <c r="Q33" s="12">
        <v>38927</v>
      </c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2">
      <c r="A34" s="1"/>
      <c r="B34" s="1"/>
      <c r="C34" s="1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">
      <c r="A35" s="1"/>
      <c r="B35" s="1"/>
      <c r="C35" s="1"/>
      <c r="D35" s="1" t="s">
        <v>449</v>
      </c>
      <c r="E35" s="1"/>
      <c r="F35" s="1"/>
      <c r="G35" s="1"/>
      <c r="H35" s="1"/>
      <c r="I35" s="1"/>
      <c r="J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2">
      <c r="E36" s="1"/>
      <c r="F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">
      <c r="A37" s="1"/>
      <c r="B37" s="1"/>
      <c r="C37" s="1"/>
      <c r="E37" s="1"/>
      <c r="F37" s="1"/>
      <c r="G37" s="1"/>
      <c r="H37" s="1"/>
      <c r="I37" s="1"/>
      <c r="J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26"/>
      <c r="L47" s="1"/>
      <c r="M47" s="1"/>
      <c r="N47" s="1"/>
      <c r="O47" s="1"/>
      <c r="P47" s="12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26"/>
      <c r="L48" s="1"/>
      <c r="M48" s="1"/>
      <c r="N48" s="1"/>
      <c r="O48" s="1"/>
      <c r="P48" s="12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3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3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3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3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3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3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3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3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3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3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3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1:19" x14ac:dyDescent="0.2">
      <c r="K129" s="1"/>
      <c r="L129" s="1"/>
      <c r="M129" s="1"/>
      <c r="N129" s="1"/>
      <c r="O129" s="1"/>
      <c r="P129" s="1"/>
      <c r="Q129" s="1"/>
      <c r="R129" s="1"/>
      <c r="S129" s="1"/>
    </row>
    <row r="130" spans="11:19" x14ac:dyDescent="0.2">
      <c r="K130" s="1"/>
      <c r="L130" s="1"/>
      <c r="M130" s="1"/>
      <c r="N130" s="1"/>
      <c r="O130" s="1"/>
      <c r="P130" s="1"/>
      <c r="Q130" s="1"/>
      <c r="R130" s="1"/>
      <c r="S130" s="1"/>
    </row>
    <row r="131" spans="11:19" x14ac:dyDescent="0.2">
      <c r="K131" s="1"/>
      <c r="L131" s="1"/>
      <c r="M131" s="1"/>
      <c r="N131" s="1"/>
      <c r="O131" s="1"/>
      <c r="P131" s="1"/>
      <c r="Q131" s="1"/>
      <c r="R131" s="1"/>
      <c r="S131" s="1"/>
    </row>
  </sheetData>
  <phoneticPr fontId="0" type="noConversion"/>
  <pageMargins left="0.21" right="0.19685039370078741" top="0.31496062992125984" bottom="0.39370078740157483" header="0" footer="0"/>
  <pageSetup paperSize="9" scale="84" orientation="landscape" horizontalDpi="300" verticalDpi="30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13">
    <pageSetUpPr fitToPage="1"/>
  </sheetPr>
  <dimension ref="A1:X139"/>
  <sheetViews>
    <sheetView workbookViewId="0"/>
  </sheetViews>
  <sheetFormatPr defaultRowHeight="12.75" x14ac:dyDescent="0.2"/>
  <cols>
    <col min="1" max="1" width="12" customWidth="1"/>
    <col min="2" max="2" width="12.28515625" customWidth="1"/>
    <col min="8" max="8" width="4.7109375" customWidth="1"/>
    <col min="9" max="9" width="5" customWidth="1"/>
    <col min="10" max="10" width="3.5703125" customWidth="1"/>
    <col min="11" max="11" width="13.7109375" customWidth="1"/>
    <col min="17" max="17" width="10.42578125" bestFit="1" customWidth="1"/>
    <col min="19" max="19" width="8.140625" customWidth="1"/>
  </cols>
  <sheetData>
    <row r="1" spans="1:24" ht="46.5" customHeight="1" x14ac:dyDescent="0.2">
      <c r="B1" s="1"/>
      <c r="C1" s="1"/>
      <c r="D1" s="1"/>
      <c r="E1" s="1"/>
      <c r="F1" s="1"/>
      <c r="G1" s="19" t="s">
        <v>423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 t="s">
        <v>381</v>
      </c>
      <c r="B5" s="1">
        <v>9</v>
      </c>
      <c r="C5" s="1">
        <v>9</v>
      </c>
      <c r="D5" s="1">
        <v>0</v>
      </c>
      <c r="E5" s="1">
        <v>333</v>
      </c>
      <c r="F5" s="2">
        <v>67</v>
      </c>
      <c r="G5" s="3">
        <f t="shared" ref="G5:G16" si="0">+E5/(C5-D5)</f>
        <v>37</v>
      </c>
      <c r="H5" s="24">
        <v>3</v>
      </c>
      <c r="I5" s="3"/>
      <c r="J5" s="1"/>
      <c r="K5" s="16" t="s">
        <v>291</v>
      </c>
      <c r="L5" s="16">
        <v>210</v>
      </c>
      <c r="M5" s="16">
        <v>31</v>
      </c>
      <c r="N5" s="16">
        <v>783</v>
      </c>
      <c r="O5" s="16">
        <v>54</v>
      </c>
      <c r="P5" s="17">
        <f t="shared" ref="P5:P13" si="1">+N5/O5</f>
        <v>14.5</v>
      </c>
      <c r="Q5" s="32">
        <f t="shared" ref="Q5:Q16" si="2">+N5/(INT(L5)+(L5-INT(L5))*10/6)</f>
        <v>3.7285714285714286</v>
      </c>
      <c r="R5" s="32">
        <f t="shared" ref="R5:R13" si="3">+(INT(L5)*6+(L5-INT(L5))*10)/O5</f>
        <v>23.333333333333332</v>
      </c>
      <c r="S5" s="18" t="s">
        <v>438</v>
      </c>
      <c r="T5" s="1"/>
      <c r="U5" s="1"/>
      <c r="V5" s="1"/>
      <c r="W5" s="1"/>
      <c r="X5" s="1"/>
    </row>
    <row r="6" spans="1:24" x14ac:dyDescent="0.2">
      <c r="A6" s="1" t="s">
        <v>102</v>
      </c>
      <c r="B6" s="1">
        <v>5</v>
      </c>
      <c r="C6" s="1">
        <v>5</v>
      </c>
      <c r="D6" s="1">
        <v>0</v>
      </c>
      <c r="E6" s="1">
        <v>140</v>
      </c>
      <c r="F6" s="2">
        <v>53</v>
      </c>
      <c r="G6" s="3">
        <f t="shared" si="0"/>
        <v>28</v>
      </c>
      <c r="H6" s="24">
        <v>1</v>
      </c>
      <c r="I6" s="3"/>
      <c r="J6" s="1"/>
      <c r="K6" s="1" t="s">
        <v>410</v>
      </c>
      <c r="L6" s="1">
        <v>115</v>
      </c>
      <c r="M6" s="1">
        <v>27</v>
      </c>
      <c r="N6" s="1">
        <v>363</v>
      </c>
      <c r="O6" s="1">
        <v>22</v>
      </c>
      <c r="P6" s="3">
        <f t="shared" si="1"/>
        <v>16.5</v>
      </c>
      <c r="Q6" s="29">
        <f t="shared" si="2"/>
        <v>3.1565217391304348</v>
      </c>
      <c r="R6" s="29">
        <f t="shared" si="3"/>
        <v>31.363636363636363</v>
      </c>
      <c r="S6" s="4" t="s">
        <v>439</v>
      </c>
      <c r="T6" s="1"/>
      <c r="U6" s="1"/>
      <c r="V6" s="1"/>
      <c r="W6" s="1"/>
      <c r="X6" s="1"/>
    </row>
    <row r="7" spans="1:24" x14ac:dyDescent="0.2">
      <c r="A7" s="1" t="s">
        <v>297</v>
      </c>
      <c r="B7" s="1">
        <v>14</v>
      </c>
      <c r="C7" s="1">
        <v>14</v>
      </c>
      <c r="D7" s="1">
        <v>3</v>
      </c>
      <c r="E7" s="1">
        <v>301</v>
      </c>
      <c r="F7" s="2">
        <v>97</v>
      </c>
      <c r="G7" s="3">
        <f t="shared" si="0"/>
        <v>27.363636363636363</v>
      </c>
      <c r="H7" s="24">
        <v>1</v>
      </c>
      <c r="I7" s="24"/>
      <c r="J7" s="1"/>
      <c r="K7" s="1" t="s">
        <v>93</v>
      </c>
      <c r="L7" s="1">
        <v>74.3</v>
      </c>
      <c r="M7" s="1">
        <v>12</v>
      </c>
      <c r="N7" s="1">
        <v>279</v>
      </c>
      <c r="O7" s="1">
        <v>14</v>
      </c>
      <c r="P7" s="3">
        <f t="shared" si="1"/>
        <v>19.928571428571427</v>
      </c>
      <c r="Q7" s="32">
        <f t="shared" si="2"/>
        <v>3.7449664429530203</v>
      </c>
      <c r="R7" s="32">
        <f t="shared" si="3"/>
        <v>31.928571428571427</v>
      </c>
      <c r="S7" s="4" t="s">
        <v>453</v>
      </c>
      <c r="T7" s="1"/>
      <c r="U7" s="1"/>
      <c r="V7" s="1"/>
      <c r="W7" s="1"/>
      <c r="X7" s="1"/>
    </row>
    <row r="8" spans="1:24" x14ac:dyDescent="0.2">
      <c r="A8" s="1" t="s">
        <v>101</v>
      </c>
      <c r="B8" s="1">
        <v>11</v>
      </c>
      <c r="C8" s="1">
        <v>11</v>
      </c>
      <c r="D8" s="1">
        <v>1</v>
      </c>
      <c r="E8" s="1">
        <v>208</v>
      </c>
      <c r="F8" s="2">
        <v>55</v>
      </c>
      <c r="G8" s="3">
        <f t="shared" si="0"/>
        <v>20.8</v>
      </c>
      <c r="H8" s="24">
        <v>1</v>
      </c>
      <c r="I8" s="3"/>
      <c r="J8" s="1"/>
      <c r="K8" s="9" t="s">
        <v>182</v>
      </c>
      <c r="L8" s="9">
        <v>84</v>
      </c>
      <c r="M8" s="9">
        <v>7</v>
      </c>
      <c r="N8" s="9">
        <v>343</v>
      </c>
      <c r="O8" s="9">
        <v>12</v>
      </c>
      <c r="P8" s="10">
        <f t="shared" si="1"/>
        <v>28.583333333333332</v>
      </c>
      <c r="Q8" s="30">
        <f t="shared" si="2"/>
        <v>4.083333333333333</v>
      </c>
      <c r="R8" s="30">
        <f t="shared" si="3"/>
        <v>42</v>
      </c>
      <c r="S8" s="15" t="s">
        <v>249</v>
      </c>
      <c r="T8" s="1"/>
      <c r="U8" s="1"/>
      <c r="V8" s="1"/>
      <c r="W8" s="1"/>
      <c r="X8" s="1"/>
    </row>
    <row r="9" spans="1:24" x14ac:dyDescent="0.2">
      <c r="A9" s="1" t="s">
        <v>90</v>
      </c>
      <c r="B9" s="1">
        <v>16</v>
      </c>
      <c r="C9" s="1">
        <v>15</v>
      </c>
      <c r="D9" s="1">
        <v>5</v>
      </c>
      <c r="E9" s="1">
        <v>202</v>
      </c>
      <c r="F9" s="2" t="s">
        <v>424</v>
      </c>
      <c r="G9" s="3">
        <f t="shared" si="0"/>
        <v>20.2</v>
      </c>
      <c r="H9" s="24">
        <v>2</v>
      </c>
      <c r="I9" s="3"/>
      <c r="J9" s="1"/>
      <c r="K9" s="1" t="s">
        <v>440</v>
      </c>
      <c r="L9" s="1">
        <v>39</v>
      </c>
      <c r="M9" s="1">
        <v>6</v>
      </c>
      <c r="N9" s="1">
        <v>122</v>
      </c>
      <c r="O9" s="1">
        <v>6</v>
      </c>
      <c r="P9" s="3">
        <f t="shared" si="1"/>
        <v>20.333333333333332</v>
      </c>
      <c r="Q9" s="29">
        <f t="shared" si="2"/>
        <v>3.1282051282051282</v>
      </c>
      <c r="R9" s="29">
        <f t="shared" si="3"/>
        <v>39</v>
      </c>
      <c r="S9" s="2"/>
      <c r="T9" s="1"/>
      <c r="U9" s="1"/>
      <c r="V9" s="1"/>
      <c r="W9" s="1"/>
      <c r="X9" s="1"/>
    </row>
    <row r="10" spans="1:24" x14ac:dyDescent="0.2">
      <c r="A10" s="1" t="s">
        <v>346</v>
      </c>
      <c r="B10" s="1">
        <v>15</v>
      </c>
      <c r="C10" s="1">
        <v>15</v>
      </c>
      <c r="D10" s="1">
        <v>0</v>
      </c>
      <c r="E10" s="1">
        <v>234</v>
      </c>
      <c r="F10" s="2">
        <v>82</v>
      </c>
      <c r="G10" s="3">
        <f t="shared" si="0"/>
        <v>15.6</v>
      </c>
      <c r="H10" s="24">
        <v>1</v>
      </c>
      <c r="I10" s="3"/>
      <c r="J10" s="1"/>
      <c r="K10" s="1" t="s">
        <v>90</v>
      </c>
      <c r="L10" s="1">
        <v>6</v>
      </c>
      <c r="M10" s="1">
        <v>0</v>
      </c>
      <c r="N10" s="1">
        <v>35</v>
      </c>
      <c r="O10" s="1">
        <v>3</v>
      </c>
      <c r="P10" s="3">
        <f t="shared" si="1"/>
        <v>11.666666666666666</v>
      </c>
      <c r="Q10" s="29">
        <f t="shared" si="2"/>
        <v>5.833333333333333</v>
      </c>
      <c r="R10" s="29">
        <f t="shared" si="3"/>
        <v>12</v>
      </c>
      <c r="S10" s="2"/>
      <c r="T10" s="1"/>
      <c r="U10" s="1"/>
      <c r="V10" s="1"/>
      <c r="W10" s="1"/>
      <c r="X10" s="1"/>
    </row>
    <row r="11" spans="1:24" x14ac:dyDescent="0.2">
      <c r="A11" s="1" t="s">
        <v>183</v>
      </c>
      <c r="B11" s="1">
        <v>15</v>
      </c>
      <c r="C11" s="1">
        <v>15</v>
      </c>
      <c r="D11" s="1">
        <v>0</v>
      </c>
      <c r="E11" s="1">
        <v>204</v>
      </c>
      <c r="F11" s="2">
        <v>47</v>
      </c>
      <c r="G11" s="3">
        <f t="shared" si="0"/>
        <v>13.6</v>
      </c>
      <c r="H11" s="3"/>
      <c r="I11" s="3"/>
      <c r="J11" s="1"/>
      <c r="K11" s="16" t="s">
        <v>297</v>
      </c>
      <c r="L11" s="16">
        <v>35.200000000000003</v>
      </c>
      <c r="M11" s="16">
        <v>3</v>
      </c>
      <c r="N11" s="16">
        <v>138</v>
      </c>
      <c r="O11" s="16">
        <v>3</v>
      </c>
      <c r="P11" s="17">
        <f t="shared" si="1"/>
        <v>46</v>
      </c>
      <c r="Q11" s="32">
        <f t="shared" si="2"/>
        <v>3.9056603773584904</v>
      </c>
      <c r="R11" s="32">
        <f t="shared" si="3"/>
        <v>70.666666666666671</v>
      </c>
      <c r="T11" s="1"/>
      <c r="U11" s="1"/>
      <c r="V11" s="1"/>
      <c r="W11" s="1"/>
      <c r="X11" s="1"/>
    </row>
    <row r="12" spans="1:24" x14ac:dyDescent="0.2">
      <c r="A12" s="1" t="s">
        <v>14</v>
      </c>
      <c r="B12" s="1">
        <v>11</v>
      </c>
      <c r="C12" s="1">
        <v>11</v>
      </c>
      <c r="D12" s="1">
        <v>0</v>
      </c>
      <c r="E12" s="1">
        <v>146</v>
      </c>
      <c r="F12" s="2">
        <v>50</v>
      </c>
      <c r="G12" s="3">
        <f t="shared" si="0"/>
        <v>13.272727272727273</v>
      </c>
      <c r="H12" s="24">
        <v>1</v>
      </c>
      <c r="I12" s="3"/>
      <c r="J12" s="1"/>
      <c r="K12" s="1" t="s">
        <v>382</v>
      </c>
      <c r="L12" s="1">
        <v>12.3</v>
      </c>
      <c r="M12" s="1">
        <v>0</v>
      </c>
      <c r="N12" s="1">
        <v>49</v>
      </c>
      <c r="O12" s="1">
        <v>1</v>
      </c>
      <c r="P12" s="3">
        <f t="shared" si="1"/>
        <v>49</v>
      </c>
      <c r="Q12" s="29">
        <f t="shared" si="2"/>
        <v>3.9199999999999995</v>
      </c>
      <c r="R12" s="29">
        <f t="shared" si="3"/>
        <v>75</v>
      </c>
      <c r="S12" s="2"/>
      <c r="T12" s="1"/>
      <c r="U12" s="1"/>
      <c r="V12" s="1"/>
      <c r="W12" s="1"/>
      <c r="X12" s="1"/>
    </row>
    <row r="13" spans="1:24" x14ac:dyDescent="0.2">
      <c r="A13" s="1" t="s">
        <v>182</v>
      </c>
      <c r="B13" s="1">
        <v>13</v>
      </c>
      <c r="C13" s="1">
        <v>11</v>
      </c>
      <c r="D13" s="1">
        <v>2</v>
      </c>
      <c r="E13" s="1">
        <v>95</v>
      </c>
      <c r="F13" s="2">
        <v>23</v>
      </c>
      <c r="G13" s="3">
        <f t="shared" si="0"/>
        <v>10.555555555555555</v>
      </c>
      <c r="H13" s="3"/>
      <c r="I13" s="3"/>
      <c r="J13" s="1"/>
      <c r="K13" s="1" t="s">
        <v>373</v>
      </c>
      <c r="L13" s="1">
        <v>6</v>
      </c>
      <c r="M13" s="1">
        <v>0</v>
      </c>
      <c r="N13" s="1">
        <v>26</v>
      </c>
      <c r="O13" s="1">
        <v>1</v>
      </c>
      <c r="P13" s="3">
        <f t="shared" si="1"/>
        <v>26</v>
      </c>
      <c r="Q13" s="29">
        <f t="shared" si="2"/>
        <v>4.333333333333333</v>
      </c>
      <c r="R13" s="29">
        <f t="shared" si="3"/>
        <v>36</v>
      </c>
      <c r="S13" s="1"/>
      <c r="T13" s="1"/>
      <c r="U13" s="1"/>
      <c r="V13" s="1"/>
      <c r="W13" s="1"/>
      <c r="X13" s="1"/>
    </row>
    <row r="14" spans="1:24" x14ac:dyDescent="0.2">
      <c r="A14" s="1" t="s">
        <v>291</v>
      </c>
      <c r="B14" s="1">
        <v>16</v>
      </c>
      <c r="C14" s="1">
        <v>12</v>
      </c>
      <c r="D14" s="1">
        <v>1</v>
      </c>
      <c r="E14" s="1">
        <v>112</v>
      </c>
      <c r="F14" s="2">
        <v>21</v>
      </c>
      <c r="G14" s="3">
        <f t="shared" si="0"/>
        <v>10.181818181818182</v>
      </c>
      <c r="H14" s="24"/>
      <c r="I14" s="3"/>
      <c r="J14" s="1"/>
      <c r="K14" s="1" t="s">
        <v>12</v>
      </c>
      <c r="L14" s="1">
        <v>14</v>
      </c>
      <c r="M14" s="1">
        <v>1</v>
      </c>
      <c r="N14" s="1">
        <v>50</v>
      </c>
      <c r="O14" s="1">
        <v>0</v>
      </c>
      <c r="P14" s="6" t="s">
        <v>52</v>
      </c>
      <c r="Q14" s="29">
        <f t="shared" si="2"/>
        <v>3.5714285714285716</v>
      </c>
      <c r="R14" s="29" t="s">
        <v>52</v>
      </c>
      <c r="S14" s="1"/>
      <c r="T14" s="1"/>
      <c r="U14" s="1"/>
      <c r="V14" s="1"/>
      <c r="W14" s="1"/>
      <c r="X14" s="1"/>
    </row>
    <row r="15" spans="1:24" x14ac:dyDescent="0.2">
      <c r="A15" s="1" t="s">
        <v>410</v>
      </c>
      <c r="B15" s="1">
        <v>13</v>
      </c>
      <c r="C15" s="1">
        <v>9</v>
      </c>
      <c r="D15" s="1">
        <v>6</v>
      </c>
      <c r="E15" s="1">
        <v>24</v>
      </c>
      <c r="F15" s="2">
        <v>7</v>
      </c>
      <c r="G15" s="3">
        <f t="shared" si="0"/>
        <v>8</v>
      </c>
      <c r="H15" s="24"/>
      <c r="I15" s="1"/>
      <c r="J15" s="1"/>
      <c r="K15" s="1" t="s">
        <v>292</v>
      </c>
      <c r="L15" s="1">
        <v>10</v>
      </c>
      <c r="M15" s="1">
        <v>0</v>
      </c>
      <c r="N15" s="1">
        <v>42</v>
      </c>
      <c r="O15" s="1">
        <v>0</v>
      </c>
      <c r="P15" s="6" t="s">
        <v>52</v>
      </c>
      <c r="Q15" s="29">
        <f t="shared" si="2"/>
        <v>4.2</v>
      </c>
      <c r="R15" s="29" t="s">
        <v>52</v>
      </c>
      <c r="S15" s="1"/>
      <c r="T15" s="1"/>
      <c r="U15" s="1"/>
      <c r="V15" s="1"/>
      <c r="W15" s="1"/>
      <c r="X15" s="1"/>
    </row>
    <row r="16" spans="1:24" x14ac:dyDescent="0.2">
      <c r="A16" s="1" t="s">
        <v>93</v>
      </c>
      <c r="B16" s="1">
        <v>11</v>
      </c>
      <c r="C16" s="1">
        <v>7</v>
      </c>
      <c r="D16" s="1">
        <v>1</v>
      </c>
      <c r="E16" s="1">
        <v>18</v>
      </c>
      <c r="F16" s="2">
        <v>12</v>
      </c>
      <c r="G16" s="3">
        <f t="shared" si="0"/>
        <v>3</v>
      </c>
      <c r="H16" s="3"/>
      <c r="I16" s="3"/>
      <c r="J16" s="1"/>
      <c r="K16" s="1" t="s">
        <v>346</v>
      </c>
      <c r="L16" s="1">
        <v>3</v>
      </c>
      <c r="M16" s="1">
        <v>0</v>
      </c>
      <c r="N16" s="1">
        <v>17</v>
      </c>
      <c r="O16" s="1">
        <v>0</v>
      </c>
      <c r="P16" s="6" t="s">
        <v>52</v>
      </c>
      <c r="Q16" s="29">
        <f t="shared" si="2"/>
        <v>5.666666666666667</v>
      </c>
      <c r="R16" s="29" t="s">
        <v>52</v>
      </c>
      <c r="S16" s="1"/>
      <c r="T16" s="1"/>
      <c r="U16" s="1"/>
      <c r="V16" s="1"/>
      <c r="W16" s="1"/>
      <c r="X16" s="1"/>
    </row>
    <row r="17" spans="1:24" x14ac:dyDescent="0.2">
      <c r="A17" s="1"/>
      <c r="B17" s="1"/>
      <c r="C17" s="1"/>
      <c r="D17" s="1"/>
      <c r="E17" s="1"/>
      <c r="F17" s="2"/>
      <c r="G17" s="3"/>
      <c r="H17" s="1"/>
      <c r="I17" s="3"/>
      <c r="J17" s="1"/>
      <c r="T17" s="1"/>
      <c r="U17" s="1"/>
      <c r="V17" s="1"/>
      <c r="W17" s="1"/>
      <c r="X17" s="1"/>
    </row>
    <row r="18" spans="1:24" x14ac:dyDescent="0.2">
      <c r="A18" s="23" t="s">
        <v>138</v>
      </c>
      <c r="B18" s="1"/>
      <c r="C18" s="1"/>
      <c r="D18" s="1"/>
      <c r="E18" s="1"/>
      <c r="F18" s="2"/>
      <c r="G18" s="3"/>
      <c r="H18" s="1"/>
      <c r="I18" s="1"/>
      <c r="J18" s="1"/>
      <c r="K18" s="23" t="s">
        <v>62</v>
      </c>
      <c r="L18" s="1"/>
      <c r="M18" s="1"/>
      <c r="N18" s="1"/>
      <c r="O18" s="1"/>
      <c r="P18" s="1"/>
      <c r="Q18" s="1"/>
      <c r="R18" s="29"/>
      <c r="S18" s="1"/>
      <c r="T18" s="1"/>
      <c r="U18" s="1"/>
      <c r="V18" s="1"/>
      <c r="W18" s="1"/>
      <c r="X18" s="1"/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S19" s="1"/>
      <c r="T19" s="1"/>
      <c r="U19" s="1"/>
      <c r="V19" s="1"/>
      <c r="W19" s="1"/>
      <c r="X19" s="1"/>
    </row>
    <row r="20" spans="1:24" x14ac:dyDescent="0.2">
      <c r="A20" s="8" t="s">
        <v>22</v>
      </c>
      <c r="B20" s="1"/>
      <c r="C20" s="1"/>
      <c r="D20" s="8" t="s">
        <v>53</v>
      </c>
      <c r="E20" s="1"/>
      <c r="F20" s="1"/>
      <c r="G20" s="1"/>
      <c r="H20" s="1"/>
      <c r="I20" s="1"/>
      <c r="J20" s="1"/>
      <c r="K20" s="8" t="s">
        <v>66</v>
      </c>
      <c r="L20" s="1"/>
      <c r="M20" s="1"/>
      <c r="N20" s="1"/>
      <c r="O20" s="1"/>
      <c r="P20" s="1"/>
      <c r="Q20" s="1"/>
      <c r="R20" s="6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6"/>
      <c r="S21" s="1"/>
      <c r="T21" s="1"/>
      <c r="U21" s="1"/>
      <c r="V21" s="1"/>
      <c r="W21" s="1"/>
      <c r="X21" s="1"/>
    </row>
    <row r="22" spans="1:24" x14ac:dyDescent="0.2">
      <c r="A22" s="1" t="s">
        <v>187</v>
      </c>
      <c r="B22" s="2" t="s">
        <v>425</v>
      </c>
      <c r="C22" s="1"/>
      <c r="D22" s="7">
        <v>11</v>
      </c>
      <c r="E22" s="1" t="s">
        <v>101</v>
      </c>
      <c r="F22" s="1"/>
      <c r="G22" s="1"/>
      <c r="H22" s="1"/>
      <c r="I22" s="1"/>
      <c r="J22" s="1"/>
      <c r="K22" s="21" t="s">
        <v>67</v>
      </c>
      <c r="L22" s="21" t="s">
        <v>68</v>
      </c>
      <c r="M22" s="21" t="s">
        <v>69</v>
      </c>
      <c r="N22" s="21" t="s">
        <v>70</v>
      </c>
      <c r="O22" s="21" t="s">
        <v>71</v>
      </c>
      <c r="P22" s="20" t="s">
        <v>441</v>
      </c>
      <c r="Q22" s="1"/>
      <c r="R22" s="1"/>
      <c r="S22" s="1"/>
      <c r="T22" s="1"/>
      <c r="U22" s="1"/>
      <c r="V22" s="1"/>
      <c r="W22" s="1"/>
      <c r="X22" s="1"/>
    </row>
    <row r="23" spans="1:24" x14ac:dyDescent="0.2">
      <c r="A23" s="1" t="s">
        <v>365</v>
      </c>
      <c r="B23" s="2" t="s">
        <v>426</v>
      </c>
      <c r="C23" s="1"/>
      <c r="D23" s="7">
        <v>7</v>
      </c>
      <c r="E23" s="1" t="s">
        <v>90</v>
      </c>
      <c r="F23" s="1"/>
      <c r="G23" s="1"/>
      <c r="H23" s="1"/>
      <c r="I23" s="1"/>
      <c r="J23" s="1"/>
      <c r="K23" s="7">
        <v>19</v>
      </c>
      <c r="L23" s="7">
        <v>4</v>
      </c>
      <c r="M23" s="7">
        <v>2</v>
      </c>
      <c r="N23" s="7">
        <v>9</v>
      </c>
      <c r="O23" s="7">
        <v>3</v>
      </c>
      <c r="P23" s="1">
        <v>1</v>
      </c>
      <c r="Q23" s="1"/>
      <c r="R23" s="1"/>
      <c r="S23" s="16"/>
      <c r="T23" s="1"/>
      <c r="U23" s="1"/>
      <c r="V23" s="1"/>
      <c r="W23" s="1"/>
      <c r="X23" s="1"/>
    </row>
    <row r="24" spans="1:24" x14ac:dyDescent="0.2">
      <c r="A24" s="1" t="s">
        <v>382</v>
      </c>
      <c r="B24" s="2" t="s">
        <v>427</v>
      </c>
      <c r="C24" s="1"/>
      <c r="D24" s="7">
        <v>5</v>
      </c>
      <c r="E24" s="1" t="s">
        <v>432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 t="s">
        <v>234</v>
      </c>
      <c r="B25" s="2" t="s">
        <v>428</v>
      </c>
      <c r="C25" s="1"/>
      <c r="D25" s="7">
        <v>3</v>
      </c>
      <c r="E25" s="1" t="s">
        <v>433</v>
      </c>
      <c r="F25" s="1"/>
      <c r="G25" s="1"/>
      <c r="H25" s="1"/>
      <c r="I25" s="1"/>
      <c r="J25" s="1"/>
      <c r="K25" s="1"/>
      <c r="L25" s="20" t="s">
        <v>4</v>
      </c>
      <c r="M25" s="20" t="s">
        <v>73</v>
      </c>
      <c r="N25" s="20" t="s">
        <v>74</v>
      </c>
      <c r="O25" s="20" t="s">
        <v>25</v>
      </c>
      <c r="P25" s="20" t="s">
        <v>75</v>
      </c>
      <c r="Q25" s="20"/>
      <c r="R25" s="1"/>
      <c r="S25" s="1"/>
      <c r="T25" s="1"/>
      <c r="U25" s="1"/>
      <c r="V25" s="1"/>
      <c r="W25" s="1"/>
      <c r="X25" s="1"/>
    </row>
    <row r="26" spans="1:24" x14ac:dyDescent="0.2">
      <c r="A26" s="1" t="s">
        <v>374</v>
      </c>
      <c r="B26" s="2">
        <v>42</v>
      </c>
      <c r="C26" s="1"/>
      <c r="D26" s="7">
        <v>2</v>
      </c>
      <c r="E26" s="1" t="s">
        <v>436</v>
      </c>
      <c r="F26" s="1"/>
      <c r="G26" s="1"/>
      <c r="H26" s="1"/>
      <c r="I26" s="1"/>
      <c r="J26" s="1"/>
      <c r="K26" s="1" t="s">
        <v>72</v>
      </c>
      <c r="L26" s="7">
        <v>2158</v>
      </c>
      <c r="M26" s="7">
        <v>382</v>
      </c>
      <c r="N26" s="7">
        <f>+SUM(L26:M26)</f>
        <v>2540</v>
      </c>
      <c r="O26" s="7">
        <v>134</v>
      </c>
      <c r="P26" s="13">
        <f>+N26/O26</f>
        <v>18.955223880597014</v>
      </c>
      <c r="Q26" s="13"/>
      <c r="R26" s="1"/>
      <c r="S26" s="1"/>
      <c r="T26" s="1"/>
      <c r="U26" s="1"/>
      <c r="V26" s="1"/>
      <c r="W26" s="1"/>
      <c r="X26" s="1"/>
    </row>
    <row r="27" spans="1:24" x14ac:dyDescent="0.2">
      <c r="A27" s="1" t="s">
        <v>429</v>
      </c>
      <c r="B27" s="2">
        <v>17</v>
      </c>
      <c r="C27" s="1"/>
      <c r="E27" s="1" t="s">
        <v>437</v>
      </c>
      <c r="F27" s="1"/>
      <c r="G27" s="1"/>
      <c r="H27" s="1"/>
      <c r="I27" s="1"/>
      <c r="J27" s="1"/>
      <c r="K27" s="1" t="s">
        <v>139</v>
      </c>
      <c r="L27" s="7">
        <v>2246</v>
      </c>
      <c r="M27" s="7">
        <v>152</v>
      </c>
      <c r="N27" s="7">
        <f>+SUM(L27:M27)</f>
        <v>2398</v>
      </c>
      <c r="O27" s="7">
        <v>123</v>
      </c>
      <c r="P27" s="13">
        <f>+N27/O27</f>
        <v>19.495934959349594</v>
      </c>
      <c r="Q27" s="13"/>
      <c r="R27" s="1"/>
      <c r="S27" s="1"/>
      <c r="T27" s="1"/>
      <c r="U27" s="1"/>
      <c r="V27" s="1"/>
      <c r="W27" s="1"/>
      <c r="X27" s="1"/>
    </row>
    <row r="28" spans="1:24" x14ac:dyDescent="0.2">
      <c r="A28" s="1" t="s">
        <v>11</v>
      </c>
      <c r="B28" s="2">
        <v>9</v>
      </c>
      <c r="C28" s="1"/>
      <c r="D28" s="7">
        <v>1</v>
      </c>
      <c r="E28" s="1" t="s">
        <v>434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 t="s">
        <v>47</v>
      </c>
      <c r="B29" s="2">
        <v>4</v>
      </c>
      <c r="C29" s="1"/>
      <c r="D29" s="7"/>
      <c r="E29" s="1" t="s">
        <v>435</v>
      </c>
      <c r="F29" s="1"/>
      <c r="G29" s="1"/>
      <c r="H29" s="1"/>
      <c r="I29" s="1"/>
      <c r="J29" s="1"/>
      <c r="K29" s="20" t="s">
        <v>77</v>
      </c>
      <c r="L29" s="2" t="s">
        <v>442</v>
      </c>
      <c r="M29" s="1"/>
      <c r="N29" s="1" t="s">
        <v>443</v>
      </c>
      <c r="O29" s="1"/>
      <c r="P29" s="1"/>
      <c r="Q29" s="12">
        <v>38913</v>
      </c>
      <c r="R29" s="20"/>
      <c r="S29" s="1"/>
      <c r="T29" s="1"/>
      <c r="U29" s="1"/>
      <c r="V29" s="1"/>
      <c r="W29" s="1"/>
      <c r="X29" s="1"/>
    </row>
    <row r="30" spans="1:24" x14ac:dyDescent="0.2">
      <c r="A30" s="1" t="s">
        <v>35</v>
      </c>
      <c r="B30" s="2">
        <v>3</v>
      </c>
      <c r="C30" s="1"/>
      <c r="F30" s="1"/>
      <c r="G30" s="1"/>
      <c r="H30" s="1"/>
      <c r="I30" s="1"/>
      <c r="J30" s="1"/>
      <c r="K30" s="20" t="s">
        <v>78</v>
      </c>
      <c r="L30" s="2" t="s">
        <v>447</v>
      </c>
      <c r="M30" s="1"/>
      <c r="N30" s="1" t="s">
        <v>448</v>
      </c>
      <c r="O30" s="1"/>
      <c r="P30" s="1"/>
      <c r="Q30" s="12">
        <v>38885</v>
      </c>
      <c r="R30" s="13"/>
      <c r="S30" s="1"/>
      <c r="T30" s="1"/>
      <c r="U30" s="1"/>
      <c r="V30" s="1"/>
      <c r="W30" s="1"/>
      <c r="X30" s="1"/>
    </row>
    <row r="31" spans="1:24" x14ac:dyDescent="0.2">
      <c r="A31" s="1" t="s">
        <v>12</v>
      </c>
      <c r="B31" s="2">
        <v>3</v>
      </c>
      <c r="C31" s="1"/>
      <c r="D31" s="8" t="s">
        <v>57</v>
      </c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3"/>
      <c r="S31" s="1"/>
      <c r="T31" s="1"/>
      <c r="U31" s="1"/>
      <c r="V31" s="1"/>
      <c r="W31" s="1"/>
      <c r="X31" s="1"/>
    </row>
    <row r="32" spans="1:24" x14ac:dyDescent="0.2">
      <c r="A32" s="1" t="s">
        <v>430</v>
      </c>
      <c r="B32" s="2">
        <v>2</v>
      </c>
      <c r="C32" s="1"/>
      <c r="D32" s="1"/>
      <c r="E32" s="1"/>
      <c r="F32" s="1"/>
      <c r="G32" s="1"/>
      <c r="H32" s="1"/>
      <c r="I32" s="1"/>
      <c r="J32" s="1"/>
      <c r="K32" s="20" t="s">
        <v>118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x14ac:dyDescent="0.2">
      <c r="A33" s="1" t="s">
        <v>431</v>
      </c>
      <c r="B33" s="2">
        <v>1</v>
      </c>
      <c r="C33" s="1"/>
      <c r="D33" s="7">
        <v>2</v>
      </c>
      <c r="E33" s="1" t="s">
        <v>101</v>
      </c>
      <c r="F33" s="1"/>
      <c r="G33" s="1"/>
      <c r="H33" s="1"/>
      <c r="I33" s="1"/>
      <c r="J33" s="1"/>
      <c r="K33" s="7">
        <v>97</v>
      </c>
      <c r="L33" s="1" t="s">
        <v>297</v>
      </c>
      <c r="M33" s="1"/>
      <c r="N33" s="1" t="s">
        <v>454</v>
      </c>
      <c r="O33" s="1"/>
      <c r="P33" s="1"/>
      <c r="Q33" s="12">
        <v>38962</v>
      </c>
      <c r="R33" s="1"/>
      <c r="S33" s="1"/>
      <c r="T33" s="1"/>
      <c r="U33" s="1"/>
      <c r="V33" s="1"/>
      <c r="W33" s="1"/>
      <c r="X33" s="1"/>
    </row>
    <row r="34" spans="1:24" x14ac:dyDescent="0.2">
      <c r="A34" s="1" t="s">
        <v>184</v>
      </c>
      <c r="B34" s="1" t="s">
        <v>348</v>
      </c>
      <c r="C34" s="1"/>
      <c r="D34" s="7">
        <v>1</v>
      </c>
      <c r="E34" s="1" t="s">
        <v>187</v>
      </c>
      <c r="F34" s="1"/>
      <c r="G34" s="1"/>
      <c r="H34" s="1"/>
      <c r="I34" s="1"/>
      <c r="J34" s="1"/>
      <c r="O34" s="1"/>
      <c r="P34" s="1"/>
      <c r="Q34" s="12"/>
      <c r="R34" s="1"/>
      <c r="T34" s="1"/>
      <c r="U34" s="1"/>
      <c r="V34" s="1"/>
      <c r="W34" s="1"/>
      <c r="X34" s="1"/>
    </row>
    <row r="35" spans="1:24" x14ac:dyDescent="0.2">
      <c r="A35" s="1"/>
      <c r="B35" s="1"/>
      <c r="C35" s="1"/>
      <c r="E35" s="1"/>
      <c r="F35" s="1"/>
      <c r="G35" s="1"/>
      <c r="H35" s="1"/>
      <c r="I35" s="1"/>
      <c r="J35" s="1"/>
      <c r="K35" s="20" t="s">
        <v>83</v>
      </c>
      <c r="L35" s="1"/>
      <c r="M35" s="1"/>
      <c r="N35" s="1"/>
      <c r="O35" s="1"/>
      <c r="P35" s="1"/>
      <c r="Q35" s="12"/>
      <c r="R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D36" s="1" t="s">
        <v>116</v>
      </c>
      <c r="E36" s="1"/>
      <c r="F36" s="1"/>
      <c r="G36" s="1"/>
      <c r="H36" s="1"/>
      <c r="I36" s="1"/>
      <c r="J36" s="1"/>
      <c r="K36" s="14" t="s">
        <v>438</v>
      </c>
      <c r="L36" s="1" t="s">
        <v>291</v>
      </c>
      <c r="M36" s="1"/>
      <c r="N36" s="1" t="s">
        <v>444</v>
      </c>
      <c r="O36" s="1"/>
      <c r="P36" s="1"/>
      <c r="Q36" s="12">
        <v>38906</v>
      </c>
      <c r="R36" s="1"/>
      <c r="T36" s="1"/>
      <c r="U36" s="1"/>
      <c r="V36" s="1"/>
      <c r="W36" s="1"/>
      <c r="X36" s="1"/>
    </row>
    <row r="37" spans="1:24" x14ac:dyDescent="0.2">
      <c r="A37" s="1"/>
      <c r="B37" s="2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T37" s="1"/>
      <c r="U37" s="1"/>
      <c r="V37" s="1"/>
      <c r="W37" s="1"/>
      <c r="X37" s="1"/>
    </row>
    <row r="38" spans="1:24" x14ac:dyDescent="0.2">
      <c r="J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23"/>
      <c r="E39" s="1"/>
      <c r="F39" s="1"/>
      <c r="G39" s="1"/>
      <c r="H39" s="1"/>
      <c r="I39" s="1"/>
      <c r="J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23"/>
      <c r="E40" s="1"/>
      <c r="F40" s="1"/>
      <c r="G40" s="1"/>
      <c r="H40" s="1"/>
      <c r="I40" s="1"/>
      <c r="J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O45" s="1"/>
      <c r="P45" s="12"/>
      <c r="Q45" s="12"/>
      <c r="R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R49" s="12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">
      <c r="A135" s="1"/>
      <c r="B135" s="1"/>
      <c r="C135" s="1"/>
      <c r="D135" s="1"/>
      <c r="E135" s="1"/>
      <c r="F135" s="1"/>
      <c r="G135" s="1"/>
      <c r="H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">
      <c r="A136" s="1"/>
      <c r="B136" s="1"/>
      <c r="C136" s="1"/>
      <c r="D136" s="1"/>
      <c r="E136" s="1"/>
      <c r="F136" s="1"/>
      <c r="G136" s="1"/>
      <c r="J136" s="1"/>
      <c r="K136" s="1"/>
      <c r="L136" s="1"/>
      <c r="M136" s="1"/>
      <c r="N136" s="1"/>
      <c r="O136" s="1"/>
      <c r="P136" s="1"/>
      <c r="Q136" s="1"/>
      <c r="R136" s="1"/>
      <c r="T136" s="1"/>
      <c r="U136" s="1"/>
      <c r="V136" s="1"/>
      <c r="W136" s="1"/>
    </row>
    <row r="137" spans="1:23" x14ac:dyDescent="0.2">
      <c r="A137" s="1"/>
      <c r="B137" s="1"/>
      <c r="C137" s="1"/>
      <c r="D137" s="1"/>
      <c r="E137" s="1"/>
      <c r="F137" s="1"/>
      <c r="G137" s="1"/>
      <c r="K137" s="1"/>
      <c r="L137" s="1"/>
      <c r="M137" s="1"/>
      <c r="N137" s="1"/>
      <c r="O137" s="1"/>
      <c r="P137" s="1"/>
      <c r="Q137" s="1"/>
      <c r="R137" s="1"/>
    </row>
    <row r="138" spans="1:23" x14ac:dyDescent="0.2">
      <c r="K138" s="1"/>
      <c r="L138" s="1"/>
      <c r="M138" s="1"/>
      <c r="N138" s="1"/>
      <c r="O138" s="1"/>
      <c r="P138" s="1"/>
      <c r="Q138" s="1"/>
      <c r="R138" s="1"/>
    </row>
    <row r="139" spans="1:23" x14ac:dyDescent="0.2">
      <c r="K139" s="1"/>
      <c r="L139" s="1"/>
      <c r="M139" s="1"/>
      <c r="N139" s="1"/>
      <c r="O139" s="1"/>
      <c r="P139" s="1"/>
      <c r="Q139" s="1"/>
      <c r="R139" s="1"/>
    </row>
  </sheetData>
  <phoneticPr fontId="0" type="noConversion"/>
  <pageMargins left="0.19685039370078741" right="0.19685039370078741" top="0.19685039370078741" bottom="0.19685039370078741" header="0" footer="0"/>
  <pageSetup paperSize="9" scale="84" orientation="landscape" horizontalDpi="300" verticalDpi="30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112">
    <pageSetUpPr fitToPage="1"/>
  </sheetPr>
  <dimension ref="A1:AI128"/>
  <sheetViews>
    <sheetView workbookViewId="0"/>
  </sheetViews>
  <sheetFormatPr defaultRowHeight="12.75" x14ac:dyDescent="0.2"/>
  <cols>
    <col min="1" max="1" width="14" customWidth="1"/>
    <col min="2" max="2" width="12" customWidth="1"/>
    <col min="3" max="3" width="8" customWidth="1"/>
    <col min="4" max="4" width="7.5703125" customWidth="1"/>
    <col min="5" max="5" width="8.140625" customWidth="1"/>
    <col min="6" max="6" width="8.42578125" customWidth="1"/>
    <col min="8" max="8" width="4.140625" customWidth="1"/>
    <col min="9" max="9" width="4.85546875" customWidth="1"/>
    <col min="10" max="10" width="3.5703125" customWidth="1"/>
    <col min="11" max="11" width="13.140625" customWidth="1"/>
    <col min="15" max="16" width="10.42578125" bestFit="1" customWidth="1"/>
  </cols>
  <sheetData>
    <row r="1" spans="1:35" ht="43.5" customHeight="1" x14ac:dyDescent="0.2">
      <c r="B1" s="1"/>
      <c r="C1" s="1"/>
      <c r="D1" s="1"/>
      <c r="E1" s="1"/>
      <c r="F1" s="19" t="s">
        <v>336</v>
      </c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5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0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">
      <c r="A5" s="1" t="s">
        <v>284</v>
      </c>
      <c r="B5" s="1">
        <v>16</v>
      </c>
      <c r="C5" s="1">
        <v>13</v>
      </c>
      <c r="D5" s="1">
        <v>4</v>
      </c>
      <c r="E5" s="1">
        <v>388</v>
      </c>
      <c r="F5" s="2" t="s">
        <v>145</v>
      </c>
      <c r="G5" s="3">
        <f t="shared" ref="G5:G15" si="0">+E5/(C5-D5)</f>
        <v>43.111111111111114</v>
      </c>
      <c r="H5" s="24">
        <v>2</v>
      </c>
      <c r="I5" s="24">
        <v>1</v>
      </c>
      <c r="J5" s="1"/>
      <c r="K5" s="1" t="s">
        <v>13</v>
      </c>
      <c r="L5" s="16">
        <v>89.5</v>
      </c>
      <c r="M5" s="16">
        <v>20</v>
      </c>
      <c r="N5" s="16">
        <v>281</v>
      </c>
      <c r="O5" s="16">
        <v>21</v>
      </c>
      <c r="P5" s="17">
        <f t="shared" ref="P5:P11" si="1">+N5/O5</f>
        <v>13.380952380952381</v>
      </c>
      <c r="Q5" s="32">
        <f t="shared" ref="Q5:Q13" si="2">+N5/(INT(L5)+(L5-INT(L5))*10/6)</f>
        <v>3.1280148423005567</v>
      </c>
      <c r="R5" s="32">
        <f t="shared" ref="R5:R11" si="3">+(INT(L5)*6+(L5-INT(L5))*10)/O5</f>
        <v>25.666666666666668</v>
      </c>
      <c r="S5" s="18" t="s">
        <v>352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">
      <c r="A6" s="1" t="s">
        <v>88</v>
      </c>
      <c r="B6" s="1">
        <v>17</v>
      </c>
      <c r="C6" s="1">
        <v>17</v>
      </c>
      <c r="D6" s="1">
        <v>1</v>
      </c>
      <c r="E6" s="1">
        <v>441</v>
      </c>
      <c r="F6" s="2">
        <v>70</v>
      </c>
      <c r="G6" s="3">
        <f t="shared" si="0"/>
        <v>27.5625</v>
      </c>
      <c r="H6" s="24">
        <v>3</v>
      </c>
      <c r="I6" s="24"/>
      <c r="J6" s="1"/>
      <c r="K6" s="1" t="s">
        <v>33</v>
      </c>
      <c r="L6" s="1">
        <v>73.5</v>
      </c>
      <c r="M6" s="1">
        <v>16</v>
      </c>
      <c r="N6" s="1">
        <v>224</v>
      </c>
      <c r="O6" s="1">
        <v>15</v>
      </c>
      <c r="P6" s="3">
        <f t="shared" si="1"/>
        <v>14.933333333333334</v>
      </c>
      <c r="Q6" s="29">
        <f t="shared" si="2"/>
        <v>3.033860045146727</v>
      </c>
      <c r="R6" s="29">
        <f t="shared" si="3"/>
        <v>29.533333333333335</v>
      </c>
      <c r="S6" s="5" t="s">
        <v>354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">
      <c r="A7" s="1" t="s">
        <v>9</v>
      </c>
      <c r="B7" s="1">
        <v>16</v>
      </c>
      <c r="C7" s="1">
        <v>15</v>
      </c>
      <c r="D7" s="1">
        <v>1</v>
      </c>
      <c r="E7" s="1">
        <v>378</v>
      </c>
      <c r="F7" s="2">
        <v>71</v>
      </c>
      <c r="G7" s="3">
        <f t="shared" si="0"/>
        <v>27</v>
      </c>
      <c r="H7" s="24">
        <v>4</v>
      </c>
      <c r="I7" s="24"/>
      <c r="J7" s="24"/>
      <c r="K7" s="1" t="s">
        <v>284</v>
      </c>
      <c r="L7" s="1">
        <v>209</v>
      </c>
      <c r="M7" s="1">
        <v>38</v>
      </c>
      <c r="N7" s="1">
        <v>584</v>
      </c>
      <c r="O7" s="1">
        <v>39</v>
      </c>
      <c r="P7" s="3">
        <f t="shared" si="1"/>
        <v>14.974358974358974</v>
      </c>
      <c r="Q7" s="29">
        <f t="shared" si="2"/>
        <v>2.7942583732057416</v>
      </c>
      <c r="R7" s="29">
        <f t="shared" si="3"/>
        <v>32.153846153846153</v>
      </c>
      <c r="S7" s="5" t="s">
        <v>343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">
      <c r="A8" s="1" t="s">
        <v>11</v>
      </c>
      <c r="B8" s="1">
        <v>16</v>
      </c>
      <c r="C8" s="1">
        <v>14</v>
      </c>
      <c r="D8" s="1">
        <v>1</v>
      </c>
      <c r="E8" s="1">
        <v>299</v>
      </c>
      <c r="F8" s="2">
        <v>52</v>
      </c>
      <c r="G8" s="3">
        <f t="shared" si="0"/>
        <v>23</v>
      </c>
      <c r="H8" s="24">
        <v>1</v>
      </c>
      <c r="I8" s="24"/>
      <c r="J8" s="24"/>
      <c r="K8" s="1" t="s">
        <v>94</v>
      </c>
      <c r="L8" s="1">
        <v>150.5</v>
      </c>
      <c r="M8" s="1">
        <v>38</v>
      </c>
      <c r="N8" s="1">
        <v>487</v>
      </c>
      <c r="O8" s="1">
        <v>26</v>
      </c>
      <c r="P8" s="3">
        <f t="shared" si="1"/>
        <v>18.73076923076923</v>
      </c>
      <c r="Q8" s="29">
        <f t="shared" si="2"/>
        <v>3.2287292817679556</v>
      </c>
      <c r="R8" s="29">
        <f t="shared" si="3"/>
        <v>34.807692307692307</v>
      </c>
      <c r="S8" s="4" t="s">
        <v>353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">
      <c r="A9" s="1" t="s">
        <v>94</v>
      </c>
      <c r="B9" s="1">
        <v>16</v>
      </c>
      <c r="C9" s="1">
        <v>12</v>
      </c>
      <c r="D9" s="1">
        <v>6</v>
      </c>
      <c r="E9" s="1">
        <v>129</v>
      </c>
      <c r="F9" s="2" t="s">
        <v>226</v>
      </c>
      <c r="G9" s="3">
        <f t="shared" si="0"/>
        <v>21.5</v>
      </c>
      <c r="H9" s="24"/>
      <c r="I9" s="24"/>
      <c r="J9" s="24"/>
      <c r="K9" s="9" t="s">
        <v>9</v>
      </c>
      <c r="L9" s="9">
        <v>117.2</v>
      </c>
      <c r="M9" s="9">
        <v>23</v>
      </c>
      <c r="N9" s="9">
        <v>377</v>
      </c>
      <c r="O9" s="9">
        <v>18</v>
      </c>
      <c r="P9" s="10">
        <f t="shared" si="1"/>
        <v>20.944444444444443</v>
      </c>
      <c r="Q9" s="30">
        <f t="shared" si="2"/>
        <v>3.2130681818181817</v>
      </c>
      <c r="R9" s="30">
        <f t="shared" si="3"/>
        <v>39.111111111111114</v>
      </c>
      <c r="S9" s="15" t="s">
        <v>355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1" t="s">
        <v>345</v>
      </c>
      <c r="B10" s="1">
        <v>14</v>
      </c>
      <c r="C10" s="1">
        <v>12</v>
      </c>
      <c r="D10" s="1">
        <v>0</v>
      </c>
      <c r="E10" s="1">
        <v>240</v>
      </c>
      <c r="F10" s="2">
        <v>57</v>
      </c>
      <c r="G10" s="3">
        <f t="shared" si="0"/>
        <v>20</v>
      </c>
      <c r="H10" s="24">
        <v>2</v>
      </c>
      <c r="I10" s="24"/>
      <c r="J10" s="24"/>
      <c r="K10" s="16" t="s">
        <v>43</v>
      </c>
      <c r="L10" s="16">
        <v>82.3</v>
      </c>
      <c r="M10" s="16">
        <v>11</v>
      </c>
      <c r="N10" s="16">
        <v>324</v>
      </c>
      <c r="O10" s="16">
        <v>9</v>
      </c>
      <c r="P10" s="17">
        <f t="shared" si="1"/>
        <v>36</v>
      </c>
      <c r="Q10" s="32">
        <f t="shared" si="2"/>
        <v>3.9272727272727272</v>
      </c>
      <c r="R10" s="32">
        <f t="shared" si="3"/>
        <v>55</v>
      </c>
      <c r="S10" s="33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1" t="s">
        <v>47</v>
      </c>
      <c r="B11" s="1">
        <v>9</v>
      </c>
      <c r="C11" s="1">
        <v>8</v>
      </c>
      <c r="D11" s="1">
        <v>0</v>
      </c>
      <c r="E11" s="1">
        <v>141</v>
      </c>
      <c r="F11" s="2">
        <v>54</v>
      </c>
      <c r="G11" s="3">
        <f t="shared" si="0"/>
        <v>17.625</v>
      </c>
      <c r="H11" s="24">
        <v>1</v>
      </c>
      <c r="I11" s="24"/>
      <c r="J11" s="24"/>
      <c r="K11" s="16" t="s">
        <v>47</v>
      </c>
      <c r="L11" s="16">
        <v>2</v>
      </c>
      <c r="M11" s="16">
        <v>0</v>
      </c>
      <c r="N11" s="16">
        <v>9</v>
      </c>
      <c r="O11" s="16">
        <v>1</v>
      </c>
      <c r="P11" s="17">
        <f t="shared" si="1"/>
        <v>9</v>
      </c>
      <c r="Q11" s="32">
        <f t="shared" si="2"/>
        <v>4.5</v>
      </c>
      <c r="R11" s="32">
        <f t="shared" si="3"/>
        <v>12</v>
      </c>
      <c r="S11" s="16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">
      <c r="A12" s="1" t="s">
        <v>144</v>
      </c>
      <c r="B12" s="1">
        <v>12</v>
      </c>
      <c r="C12" s="1">
        <v>9</v>
      </c>
      <c r="D12" s="1">
        <v>2</v>
      </c>
      <c r="E12" s="1">
        <v>81</v>
      </c>
      <c r="F12" s="2">
        <v>30</v>
      </c>
      <c r="G12" s="3">
        <f t="shared" si="0"/>
        <v>11.571428571428571</v>
      </c>
      <c r="H12" s="24"/>
      <c r="I12" s="24"/>
      <c r="J12" s="24"/>
      <c r="K12" s="16" t="s">
        <v>12</v>
      </c>
      <c r="L12" s="16">
        <v>2</v>
      </c>
      <c r="M12" s="16">
        <v>0</v>
      </c>
      <c r="N12" s="16">
        <v>25</v>
      </c>
      <c r="O12" s="16">
        <v>0</v>
      </c>
      <c r="P12" s="34" t="s">
        <v>52</v>
      </c>
      <c r="Q12" s="32">
        <f t="shared" si="2"/>
        <v>12.5</v>
      </c>
      <c r="R12" s="34" t="s">
        <v>52</v>
      </c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1" t="s">
        <v>43</v>
      </c>
      <c r="B13" s="1">
        <v>14</v>
      </c>
      <c r="C13" s="1">
        <v>6</v>
      </c>
      <c r="D13" s="1">
        <v>2</v>
      </c>
      <c r="E13" s="1">
        <v>44</v>
      </c>
      <c r="F13" s="2">
        <v>30</v>
      </c>
      <c r="G13" s="3">
        <f t="shared" si="0"/>
        <v>11</v>
      </c>
      <c r="H13" s="24"/>
      <c r="I13" s="24"/>
      <c r="J13" s="24"/>
      <c r="K13" s="1" t="s">
        <v>182</v>
      </c>
      <c r="L13" s="1">
        <v>2</v>
      </c>
      <c r="M13" s="1">
        <v>0</v>
      </c>
      <c r="N13" s="1">
        <v>9</v>
      </c>
      <c r="O13" s="1">
        <v>0</v>
      </c>
      <c r="P13" s="6" t="s">
        <v>52</v>
      </c>
      <c r="Q13" s="29">
        <f t="shared" si="2"/>
        <v>4.5</v>
      </c>
      <c r="R13" s="6" t="s">
        <v>52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1" t="s">
        <v>39</v>
      </c>
      <c r="B14" s="1">
        <v>8</v>
      </c>
      <c r="C14" s="1">
        <v>8</v>
      </c>
      <c r="D14" s="1">
        <v>2</v>
      </c>
      <c r="E14" s="1">
        <v>63</v>
      </c>
      <c r="F14" s="2">
        <v>37</v>
      </c>
      <c r="G14" s="3">
        <f t="shared" si="0"/>
        <v>10.5</v>
      </c>
      <c r="H14" s="24"/>
      <c r="I14" s="24"/>
      <c r="J14" s="24"/>
      <c r="K14" s="1"/>
      <c r="L14" s="1"/>
      <c r="M14" s="1"/>
      <c r="N14" s="1"/>
      <c r="O14" s="1"/>
      <c r="P14" s="3"/>
      <c r="Q14" s="29"/>
      <c r="R14" s="29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1" t="s">
        <v>33</v>
      </c>
      <c r="B15" s="1">
        <v>16</v>
      </c>
      <c r="C15" s="1">
        <v>11</v>
      </c>
      <c r="D15" s="1">
        <v>5</v>
      </c>
      <c r="E15" s="1">
        <v>31</v>
      </c>
      <c r="F15" s="2">
        <v>8</v>
      </c>
      <c r="G15" s="3">
        <f t="shared" si="0"/>
        <v>5.166666666666667</v>
      </c>
      <c r="H15" s="24"/>
      <c r="I15" s="24"/>
      <c r="J15" s="24"/>
      <c r="K15" s="23" t="s">
        <v>62</v>
      </c>
      <c r="L15" s="1"/>
      <c r="M15" s="1"/>
      <c r="N15" s="1"/>
      <c r="O15" s="1"/>
      <c r="P15" s="6"/>
      <c r="Q15" s="29"/>
      <c r="R15" s="29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1"/>
      <c r="B16" s="1"/>
      <c r="C16" s="1"/>
      <c r="D16" s="1"/>
      <c r="E16" s="1"/>
      <c r="F16" s="2"/>
      <c r="G16" s="3"/>
      <c r="H16" s="1"/>
      <c r="I16" s="1"/>
      <c r="J16" s="24"/>
      <c r="K16" s="1"/>
      <c r="L16" s="1"/>
      <c r="M16" s="1"/>
      <c r="N16" s="1"/>
      <c r="O16" s="1"/>
      <c r="P16" s="6"/>
      <c r="Q16" s="29"/>
      <c r="R16" s="29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23" t="s">
        <v>138</v>
      </c>
      <c r="H17" s="24"/>
      <c r="I17" s="24"/>
      <c r="J17" s="1"/>
      <c r="K17" s="8" t="s">
        <v>66</v>
      </c>
      <c r="L17" s="1"/>
      <c r="M17" s="1"/>
      <c r="N17" s="1"/>
      <c r="O17" s="1"/>
      <c r="P17" s="1"/>
      <c r="Q17" s="1"/>
      <c r="R17" s="2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21" t="s">
        <v>67</v>
      </c>
      <c r="L19" s="21" t="s">
        <v>68</v>
      </c>
      <c r="M19" s="21" t="s">
        <v>69</v>
      </c>
      <c r="N19" s="21" t="s">
        <v>70</v>
      </c>
      <c r="O19" s="21" t="s">
        <v>71</v>
      </c>
      <c r="P19" s="1"/>
      <c r="Q19" s="1"/>
      <c r="R19" s="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">
      <c r="A20" s="8" t="s">
        <v>22</v>
      </c>
      <c r="B20" s="1"/>
      <c r="C20" s="1"/>
      <c r="D20" s="8" t="s">
        <v>53</v>
      </c>
      <c r="E20" s="1"/>
      <c r="F20" s="1"/>
      <c r="G20" s="1"/>
      <c r="H20" s="1"/>
      <c r="I20" s="1"/>
      <c r="J20" s="1"/>
      <c r="K20" s="7">
        <v>19</v>
      </c>
      <c r="L20" s="7">
        <v>8</v>
      </c>
      <c r="M20" s="7">
        <v>3</v>
      </c>
      <c r="N20" s="7">
        <v>4</v>
      </c>
      <c r="O20" s="7">
        <v>4</v>
      </c>
      <c r="P20" s="1"/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1" t="s">
        <v>102</v>
      </c>
      <c r="B22" s="2" t="s">
        <v>394</v>
      </c>
      <c r="C22" s="1"/>
      <c r="D22" s="7">
        <v>15</v>
      </c>
      <c r="E22" s="1" t="s">
        <v>11</v>
      </c>
      <c r="F22" s="1"/>
      <c r="G22" s="1"/>
      <c r="H22" s="1"/>
      <c r="I22" s="1"/>
      <c r="J22" s="1"/>
      <c r="K22" s="1"/>
      <c r="L22" s="20" t="s">
        <v>4</v>
      </c>
      <c r="M22" s="20" t="s">
        <v>73</v>
      </c>
      <c r="N22" s="20" t="s">
        <v>74</v>
      </c>
      <c r="O22" s="20" t="s">
        <v>25</v>
      </c>
      <c r="P22" s="20" t="s">
        <v>75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1" t="s">
        <v>346</v>
      </c>
      <c r="B23" s="2" t="s">
        <v>351</v>
      </c>
      <c r="C23" s="1"/>
      <c r="D23" s="7">
        <v>6</v>
      </c>
      <c r="E23" s="1" t="s">
        <v>356</v>
      </c>
      <c r="F23" s="1"/>
      <c r="G23" s="1"/>
      <c r="H23" s="1"/>
      <c r="I23" s="1"/>
      <c r="J23" s="1"/>
      <c r="K23" s="1" t="s">
        <v>72</v>
      </c>
      <c r="L23" s="7">
        <v>2315</v>
      </c>
      <c r="M23" s="7">
        <v>295</v>
      </c>
      <c r="N23" s="7">
        <f>+SUM(L23:M23)</f>
        <v>2610</v>
      </c>
      <c r="O23" s="7">
        <v>111</v>
      </c>
      <c r="P23" s="13">
        <f>+N23/O23</f>
        <v>23.513513513513512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1" t="s">
        <v>14</v>
      </c>
      <c r="B24" s="2" t="s">
        <v>350</v>
      </c>
      <c r="C24" s="1"/>
      <c r="D24" s="7">
        <v>5</v>
      </c>
      <c r="E24" s="1" t="s">
        <v>357</v>
      </c>
      <c r="F24" s="1"/>
      <c r="G24" s="1"/>
      <c r="H24" s="1"/>
      <c r="I24" s="1"/>
      <c r="J24" s="1"/>
      <c r="K24" s="1" t="s">
        <v>139</v>
      </c>
      <c r="L24" s="7">
        <v>2325</v>
      </c>
      <c r="M24" s="7">
        <v>187</v>
      </c>
      <c r="N24" s="7">
        <f>+SUM(L24:M24)</f>
        <v>2512</v>
      </c>
      <c r="O24" s="7">
        <v>135</v>
      </c>
      <c r="P24" s="13">
        <f>+N24/O24</f>
        <v>18.607407407407408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">
      <c r="A25" s="1" t="s">
        <v>347</v>
      </c>
      <c r="B25" s="2">
        <v>7</v>
      </c>
      <c r="C25" s="1"/>
      <c r="D25" s="7">
        <v>4</v>
      </c>
      <c r="E25" s="1" t="s">
        <v>392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1" t="s">
        <v>8</v>
      </c>
      <c r="B26" s="2">
        <v>6</v>
      </c>
      <c r="C26" s="1"/>
      <c r="D26" s="7"/>
      <c r="E26" s="1" t="s">
        <v>393</v>
      </c>
      <c r="F26" s="1"/>
      <c r="G26" s="1"/>
      <c r="H26" s="1"/>
      <c r="I26" s="1"/>
      <c r="J26" s="1"/>
      <c r="K26" s="20" t="s">
        <v>77</v>
      </c>
      <c r="L26" s="2" t="s">
        <v>338</v>
      </c>
      <c r="M26" s="1"/>
      <c r="N26" s="1" t="s">
        <v>339</v>
      </c>
      <c r="O26" s="1"/>
      <c r="P26" s="12">
        <v>38472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1" t="s">
        <v>13</v>
      </c>
      <c r="B27" s="2" t="s">
        <v>395</v>
      </c>
      <c r="C27" s="1"/>
      <c r="D27" s="7">
        <v>2</v>
      </c>
      <c r="E27" s="1" t="s">
        <v>106</v>
      </c>
      <c r="F27" s="1"/>
      <c r="G27" s="1"/>
      <c r="H27" s="1"/>
      <c r="I27" s="1"/>
      <c r="J27" s="1"/>
      <c r="K27" s="20" t="s">
        <v>78</v>
      </c>
      <c r="L27" s="2" t="s">
        <v>340</v>
      </c>
      <c r="M27" s="1"/>
      <c r="N27" s="1" t="s">
        <v>341</v>
      </c>
      <c r="O27" s="1"/>
      <c r="P27" s="12">
        <v>38514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">
      <c r="A28" s="1" t="s">
        <v>12</v>
      </c>
      <c r="B28" s="2" t="s">
        <v>349</v>
      </c>
      <c r="C28" s="1"/>
      <c r="D28" s="7">
        <v>1</v>
      </c>
      <c r="E28" s="1" t="s">
        <v>358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">
      <c r="A29" s="1" t="s">
        <v>101</v>
      </c>
      <c r="B29" s="2" t="s">
        <v>348</v>
      </c>
      <c r="C29" s="1"/>
      <c r="H29" s="1"/>
      <c r="I29" s="1"/>
      <c r="J29" s="1"/>
      <c r="K29" s="20" t="s">
        <v>80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">
      <c r="A30" s="1" t="s">
        <v>182</v>
      </c>
      <c r="B30" s="2" t="s">
        <v>348</v>
      </c>
      <c r="C30" s="1"/>
      <c r="D30" s="8" t="s">
        <v>57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">
      <c r="A31" s="1"/>
      <c r="B31" s="2"/>
      <c r="C31" s="1"/>
      <c r="D31" s="1"/>
      <c r="E31" s="1"/>
      <c r="F31" s="1"/>
      <c r="G31" s="1"/>
      <c r="H31" s="1"/>
      <c r="I31" s="1"/>
      <c r="J31" s="1"/>
      <c r="K31" s="7" t="s">
        <v>145</v>
      </c>
      <c r="L31" s="1" t="s">
        <v>284</v>
      </c>
      <c r="M31" s="1"/>
      <c r="N31" s="1" t="s">
        <v>342</v>
      </c>
      <c r="O31" s="1"/>
      <c r="P31" s="12">
        <v>38598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">
      <c r="A32" s="1"/>
      <c r="B32" s="2"/>
      <c r="C32" s="1"/>
      <c r="D32" s="7">
        <v>6</v>
      </c>
      <c r="E32" s="1" t="s">
        <v>11</v>
      </c>
      <c r="F32" s="1"/>
      <c r="G32" s="1"/>
      <c r="H32" s="1"/>
      <c r="I32" s="1"/>
      <c r="J32" s="1"/>
      <c r="K32" s="7"/>
      <c r="L32" s="1"/>
      <c r="M32" s="1"/>
      <c r="N32" s="1"/>
      <c r="O32" s="1"/>
      <c r="P32" s="12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">
      <c r="A33" s="1"/>
      <c r="B33" s="2"/>
      <c r="C33" s="1"/>
      <c r="D33" s="7"/>
      <c r="E33" s="1"/>
      <c r="F33" s="1"/>
      <c r="G33" s="1"/>
      <c r="H33" s="1"/>
      <c r="I33" s="1"/>
      <c r="J33" s="1"/>
      <c r="K33" s="20" t="s">
        <v>83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2">
      <c r="A34" s="1"/>
      <c r="B34" s="2"/>
      <c r="C34" s="1"/>
      <c r="D34" s="1" t="s">
        <v>359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">
      <c r="A35" s="1"/>
      <c r="B35" s="1"/>
      <c r="C35" s="1"/>
      <c r="E35" s="1"/>
      <c r="F35" s="1"/>
      <c r="G35" s="1"/>
      <c r="H35" s="1"/>
      <c r="I35" s="1"/>
      <c r="J35" s="1"/>
      <c r="K35" s="26" t="s">
        <v>343</v>
      </c>
      <c r="L35" s="1" t="s">
        <v>282</v>
      </c>
      <c r="M35" s="1"/>
      <c r="N35" s="1" t="s">
        <v>344</v>
      </c>
      <c r="O35" s="1"/>
      <c r="P35" s="12">
        <v>38935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2">
      <c r="A36" s="1"/>
      <c r="B36" s="1"/>
      <c r="C36" s="1"/>
      <c r="E36" s="1"/>
      <c r="F36" s="1"/>
      <c r="G36" s="1"/>
      <c r="H36" s="1"/>
      <c r="I36" s="1"/>
      <c r="J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">
      <c r="A37" s="1"/>
      <c r="B37" s="1"/>
      <c r="C37" s="1"/>
      <c r="E37" s="1"/>
      <c r="F37" s="1"/>
      <c r="G37" s="1"/>
      <c r="H37" s="1"/>
      <c r="I37" s="1"/>
      <c r="J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26"/>
      <c r="L44" s="1"/>
      <c r="M44" s="1"/>
      <c r="N44" s="1"/>
      <c r="O44" s="1"/>
      <c r="P44" s="1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26"/>
      <c r="L45" s="1"/>
      <c r="M45" s="1"/>
      <c r="N45" s="1"/>
      <c r="O45" s="1"/>
      <c r="P45" s="1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3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3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3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3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3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3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3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3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3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3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3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</sheetData>
  <phoneticPr fontId="0" type="noConversion"/>
  <pageMargins left="0.21" right="0.19685039370078741" top="0.31496062992125984" bottom="0.39370078740157483" header="0" footer="0"/>
  <pageSetup paperSize="9" scale="84" orientation="landscape" horizontalDpi="300" verticalDpi="30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12">
    <pageSetUpPr fitToPage="1"/>
  </sheetPr>
  <dimension ref="A1:X139"/>
  <sheetViews>
    <sheetView workbookViewId="0"/>
  </sheetViews>
  <sheetFormatPr defaultRowHeight="12.75" x14ac:dyDescent="0.2"/>
  <cols>
    <col min="1" max="1" width="12" customWidth="1"/>
    <col min="2" max="2" width="12.28515625" customWidth="1"/>
    <col min="8" max="8" width="4.7109375" customWidth="1"/>
    <col min="9" max="9" width="5" customWidth="1"/>
    <col min="10" max="10" width="3.5703125" customWidth="1"/>
    <col min="11" max="11" width="13.7109375" customWidth="1"/>
    <col min="17" max="17" width="10.42578125" bestFit="1" customWidth="1"/>
    <col min="19" max="19" width="8.140625" customWidth="1"/>
  </cols>
  <sheetData>
    <row r="1" spans="1:24" ht="46.5" customHeight="1" x14ac:dyDescent="0.2">
      <c r="B1" s="1"/>
      <c r="C1" s="1"/>
      <c r="D1" s="1"/>
      <c r="E1" s="1"/>
      <c r="F1" s="1"/>
      <c r="G1" s="19" t="s">
        <v>337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 t="s">
        <v>101</v>
      </c>
      <c r="B5" s="1">
        <v>8</v>
      </c>
      <c r="C5" s="1">
        <v>8</v>
      </c>
      <c r="D5" s="1">
        <v>1</v>
      </c>
      <c r="E5" s="1">
        <v>209</v>
      </c>
      <c r="F5" s="2">
        <v>87</v>
      </c>
      <c r="G5" s="3">
        <f t="shared" ref="G5:G16" si="0">+E5/(C5-D5)</f>
        <v>29.857142857142858</v>
      </c>
      <c r="H5" s="24">
        <v>1</v>
      </c>
      <c r="I5" s="3"/>
      <c r="J5" s="1"/>
      <c r="K5" s="1" t="s">
        <v>93</v>
      </c>
      <c r="L5" s="1">
        <v>86.3</v>
      </c>
      <c r="M5" s="1">
        <v>23</v>
      </c>
      <c r="N5" s="1">
        <v>221</v>
      </c>
      <c r="O5" s="1">
        <v>18</v>
      </c>
      <c r="P5" s="3">
        <f t="shared" ref="P5:P18" si="1">+N5/O5</f>
        <v>12.277777777777779</v>
      </c>
      <c r="Q5" s="32">
        <f t="shared" ref="Q5:Q22" si="2">+N5/(INT(L5)+(L5-INT(L5))*10/6)</f>
        <v>2.554913294797688</v>
      </c>
      <c r="R5" s="32">
        <f t="shared" ref="R5:R18" si="3">+(INT(L5)*6+(L5-INT(L5))*10)/O5</f>
        <v>28.833333333333332</v>
      </c>
      <c r="S5" s="4" t="s">
        <v>367</v>
      </c>
      <c r="T5" s="1"/>
      <c r="U5" s="1"/>
      <c r="V5" s="1"/>
      <c r="W5" s="1"/>
      <c r="X5" s="1"/>
    </row>
    <row r="6" spans="1:24" x14ac:dyDescent="0.2">
      <c r="A6" s="1" t="s">
        <v>14</v>
      </c>
      <c r="B6" s="1">
        <v>10</v>
      </c>
      <c r="C6" s="1">
        <v>10</v>
      </c>
      <c r="D6" s="1">
        <v>2</v>
      </c>
      <c r="E6" s="1">
        <v>192</v>
      </c>
      <c r="F6" s="2">
        <v>73</v>
      </c>
      <c r="G6" s="3">
        <f t="shared" si="0"/>
        <v>24</v>
      </c>
      <c r="H6" s="24">
        <v>2</v>
      </c>
      <c r="I6" s="3"/>
      <c r="J6" s="1"/>
      <c r="K6" s="1" t="s">
        <v>99</v>
      </c>
      <c r="L6" s="1">
        <v>62.4</v>
      </c>
      <c r="M6" s="1">
        <v>16</v>
      </c>
      <c r="N6" s="1">
        <v>171</v>
      </c>
      <c r="O6" s="1">
        <v>13</v>
      </c>
      <c r="P6" s="3">
        <f t="shared" si="1"/>
        <v>13.153846153846153</v>
      </c>
      <c r="Q6" s="29">
        <f t="shared" si="2"/>
        <v>2.7287234042553195</v>
      </c>
      <c r="R6" s="29">
        <f t="shared" si="3"/>
        <v>28.923076923076923</v>
      </c>
      <c r="S6" s="4" t="s">
        <v>368</v>
      </c>
      <c r="T6" s="1"/>
      <c r="U6" s="1"/>
      <c r="V6" s="1"/>
      <c r="W6" s="1"/>
      <c r="X6" s="1"/>
    </row>
    <row r="7" spans="1:24" x14ac:dyDescent="0.2">
      <c r="A7" s="1" t="s">
        <v>90</v>
      </c>
      <c r="B7" s="1">
        <v>14</v>
      </c>
      <c r="C7" s="1">
        <v>14</v>
      </c>
      <c r="D7" s="1">
        <v>0</v>
      </c>
      <c r="E7" s="1">
        <v>267</v>
      </c>
      <c r="F7" s="2">
        <v>53</v>
      </c>
      <c r="G7" s="3">
        <f t="shared" si="0"/>
        <v>19.071428571428573</v>
      </c>
      <c r="H7" s="24">
        <v>2</v>
      </c>
      <c r="I7" s="3"/>
      <c r="J7" s="1"/>
      <c r="K7" s="16" t="s">
        <v>297</v>
      </c>
      <c r="L7" s="16">
        <v>61.5</v>
      </c>
      <c r="M7" s="16">
        <v>12</v>
      </c>
      <c r="N7" s="16">
        <v>200</v>
      </c>
      <c r="O7" s="16">
        <v>12</v>
      </c>
      <c r="P7" s="17">
        <f t="shared" si="1"/>
        <v>16.666666666666668</v>
      </c>
      <c r="Q7" s="32">
        <f t="shared" si="2"/>
        <v>3.2345013477088949</v>
      </c>
      <c r="R7" s="32">
        <f t="shared" si="3"/>
        <v>30.916666666666668</v>
      </c>
      <c r="S7" s="33" t="s">
        <v>372</v>
      </c>
      <c r="T7" s="1"/>
      <c r="U7" s="1"/>
      <c r="V7" s="1"/>
      <c r="W7" s="1"/>
      <c r="X7" s="1"/>
    </row>
    <row r="8" spans="1:24" x14ac:dyDescent="0.2">
      <c r="A8" s="1" t="s">
        <v>183</v>
      </c>
      <c r="B8" s="1">
        <v>9</v>
      </c>
      <c r="C8" s="1">
        <v>9</v>
      </c>
      <c r="D8" s="1">
        <v>0</v>
      </c>
      <c r="E8" s="1">
        <v>166</v>
      </c>
      <c r="F8" s="2">
        <v>49</v>
      </c>
      <c r="G8" s="3">
        <f t="shared" si="0"/>
        <v>18.444444444444443</v>
      </c>
      <c r="H8" s="3"/>
      <c r="I8" s="3"/>
      <c r="J8" s="1"/>
      <c r="K8" s="16" t="s">
        <v>182</v>
      </c>
      <c r="L8" s="16">
        <v>93.1</v>
      </c>
      <c r="M8" s="16">
        <v>20</v>
      </c>
      <c r="N8" s="16">
        <v>292</v>
      </c>
      <c r="O8" s="16">
        <v>15</v>
      </c>
      <c r="P8" s="17">
        <f t="shared" si="1"/>
        <v>19.466666666666665</v>
      </c>
      <c r="Q8" s="32">
        <f t="shared" si="2"/>
        <v>3.1341681574239715</v>
      </c>
      <c r="R8" s="32">
        <f t="shared" si="3"/>
        <v>37.266666666666666</v>
      </c>
      <c r="S8" s="33" t="s">
        <v>371</v>
      </c>
      <c r="T8" s="1"/>
      <c r="U8" s="1"/>
      <c r="V8" s="1"/>
      <c r="W8" s="1"/>
      <c r="X8" s="1"/>
    </row>
    <row r="9" spans="1:24" x14ac:dyDescent="0.2">
      <c r="A9" s="1" t="s">
        <v>291</v>
      </c>
      <c r="B9" s="1">
        <v>16</v>
      </c>
      <c r="C9" s="1">
        <v>14</v>
      </c>
      <c r="D9" s="1">
        <v>0</v>
      </c>
      <c r="E9" s="1">
        <v>215</v>
      </c>
      <c r="F9" s="2">
        <v>40</v>
      </c>
      <c r="G9" s="3">
        <f t="shared" si="0"/>
        <v>15.357142857142858</v>
      </c>
      <c r="H9" s="24"/>
      <c r="I9" s="3"/>
      <c r="J9" s="1"/>
      <c r="K9" s="16" t="s">
        <v>12</v>
      </c>
      <c r="L9" s="16">
        <v>109.2</v>
      </c>
      <c r="M9" s="16">
        <v>25</v>
      </c>
      <c r="N9" s="16">
        <v>332</v>
      </c>
      <c r="O9" s="16">
        <v>14</v>
      </c>
      <c r="P9" s="17">
        <f t="shared" si="1"/>
        <v>23.714285714285715</v>
      </c>
      <c r="Q9" s="32">
        <f t="shared" si="2"/>
        <v>3.0365853658536581</v>
      </c>
      <c r="R9" s="32">
        <f t="shared" si="3"/>
        <v>46.857142857142854</v>
      </c>
      <c r="S9" s="33" t="s">
        <v>369</v>
      </c>
      <c r="T9" s="1"/>
      <c r="U9" s="1"/>
      <c r="V9" s="1"/>
      <c r="W9" s="1"/>
      <c r="X9" s="1"/>
    </row>
    <row r="10" spans="1:24" x14ac:dyDescent="0.2">
      <c r="A10" s="1" t="s">
        <v>12</v>
      </c>
      <c r="B10" s="1">
        <v>14</v>
      </c>
      <c r="C10" s="1">
        <v>12</v>
      </c>
      <c r="D10" s="1">
        <v>5</v>
      </c>
      <c r="E10" s="1">
        <v>98</v>
      </c>
      <c r="F10" s="2" t="s">
        <v>364</v>
      </c>
      <c r="G10" s="3">
        <f t="shared" si="0"/>
        <v>14</v>
      </c>
      <c r="H10" s="3"/>
      <c r="I10" s="3"/>
      <c r="J10" s="1"/>
      <c r="K10" s="9" t="s">
        <v>291</v>
      </c>
      <c r="L10" s="9">
        <v>113.2</v>
      </c>
      <c r="M10" s="9">
        <v>19</v>
      </c>
      <c r="N10" s="9">
        <v>445</v>
      </c>
      <c r="O10" s="9">
        <v>17</v>
      </c>
      <c r="P10" s="10">
        <f t="shared" si="1"/>
        <v>26.176470588235293</v>
      </c>
      <c r="Q10" s="30">
        <f t="shared" si="2"/>
        <v>3.9264705882352939</v>
      </c>
      <c r="R10" s="30">
        <f t="shared" si="3"/>
        <v>40</v>
      </c>
      <c r="S10" s="11" t="s">
        <v>370</v>
      </c>
      <c r="T10" s="1"/>
      <c r="U10" s="1"/>
      <c r="V10" s="1"/>
      <c r="W10" s="1"/>
      <c r="X10" s="1"/>
    </row>
    <row r="11" spans="1:24" x14ac:dyDescent="0.2">
      <c r="A11" s="1" t="s">
        <v>93</v>
      </c>
      <c r="B11" s="1">
        <v>9</v>
      </c>
      <c r="C11" s="1">
        <v>7</v>
      </c>
      <c r="D11" s="1">
        <v>3</v>
      </c>
      <c r="E11" s="1">
        <v>49</v>
      </c>
      <c r="F11" s="2">
        <v>21</v>
      </c>
      <c r="G11" s="3">
        <f t="shared" si="0"/>
        <v>12.25</v>
      </c>
      <c r="H11" s="3"/>
      <c r="I11" s="3"/>
      <c r="J11" s="1"/>
      <c r="K11" s="1" t="s">
        <v>43</v>
      </c>
      <c r="L11" s="1">
        <v>16.2</v>
      </c>
      <c r="M11" s="1">
        <v>5</v>
      </c>
      <c r="N11" s="1">
        <v>26</v>
      </c>
      <c r="O11" s="1">
        <v>7</v>
      </c>
      <c r="P11" s="3">
        <f t="shared" si="1"/>
        <v>3.7142857142857144</v>
      </c>
      <c r="Q11" s="29">
        <f t="shared" si="2"/>
        <v>1.5918367346938778</v>
      </c>
      <c r="R11" s="29">
        <f t="shared" si="3"/>
        <v>14</v>
      </c>
      <c r="S11" s="2"/>
      <c r="T11" s="1"/>
      <c r="U11" s="1"/>
      <c r="V11" s="1"/>
      <c r="W11" s="1"/>
      <c r="X11" s="1"/>
    </row>
    <row r="12" spans="1:24" x14ac:dyDescent="0.2">
      <c r="A12" s="1" t="s">
        <v>102</v>
      </c>
      <c r="B12" s="1">
        <v>5</v>
      </c>
      <c r="C12" s="1">
        <v>5</v>
      </c>
      <c r="D12" s="1">
        <v>0</v>
      </c>
      <c r="E12" s="1">
        <v>57</v>
      </c>
      <c r="F12" s="2">
        <v>24</v>
      </c>
      <c r="G12" s="3">
        <f t="shared" si="0"/>
        <v>11.4</v>
      </c>
      <c r="H12" s="3"/>
      <c r="I12" s="3"/>
      <c r="J12" s="1"/>
      <c r="K12" s="1" t="s">
        <v>90</v>
      </c>
      <c r="L12" s="1">
        <v>32</v>
      </c>
      <c r="M12" s="1">
        <v>0</v>
      </c>
      <c r="N12" s="1">
        <v>141</v>
      </c>
      <c r="O12" s="1">
        <v>6</v>
      </c>
      <c r="P12" s="3">
        <f t="shared" si="1"/>
        <v>23.5</v>
      </c>
      <c r="Q12" s="29">
        <f t="shared" si="2"/>
        <v>4.40625</v>
      </c>
      <c r="R12" s="29">
        <f t="shared" si="3"/>
        <v>32</v>
      </c>
      <c r="S12" s="2"/>
      <c r="T12" s="1"/>
      <c r="U12" s="1"/>
      <c r="V12" s="1"/>
      <c r="W12" s="1"/>
      <c r="X12" s="1"/>
    </row>
    <row r="13" spans="1:24" x14ac:dyDescent="0.2">
      <c r="A13" s="1" t="s">
        <v>297</v>
      </c>
      <c r="B13" s="1">
        <v>10</v>
      </c>
      <c r="C13" s="1">
        <v>9</v>
      </c>
      <c r="D13" s="1">
        <v>0</v>
      </c>
      <c r="E13" s="1">
        <v>80</v>
      </c>
      <c r="F13" s="2">
        <v>51</v>
      </c>
      <c r="G13" s="3">
        <f t="shared" si="0"/>
        <v>8.8888888888888893</v>
      </c>
      <c r="H13" s="24">
        <v>1</v>
      </c>
      <c r="I13" s="3"/>
      <c r="J13" s="1"/>
      <c r="K13" s="16" t="s">
        <v>346</v>
      </c>
      <c r="L13" s="16">
        <v>9</v>
      </c>
      <c r="M13" s="16">
        <v>1</v>
      </c>
      <c r="N13" s="16">
        <v>19</v>
      </c>
      <c r="O13" s="16">
        <v>5</v>
      </c>
      <c r="P13" s="17">
        <f t="shared" si="1"/>
        <v>3.8</v>
      </c>
      <c r="Q13" s="32">
        <f t="shared" si="2"/>
        <v>2.1111111111111112</v>
      </c>
      <c r="R13" s="32">
        <f t="shared" si="3"/>
        <v>10.8</v>
      </c>
      <c r="T13" s="1"/>
      <c r="U13" s="1"/>
      <c r="V13" s="1"/>
      <c r="W13" s="1"/>
      <c r="X13" s="1"/>
    </row>
    <row r="14" spans="1:24" x14ac:dyDescent="0.2">
      <c r="A14" s="1" t="s">
        <v>365</v>
      </c>
      <c r="B14" s="1">
        <v>7</v>
      </c>
      <c r="C14" s="1">
        <v>6</v>
      </c>
      <c r="D14" s="1">
        <v>0</v>
      </c>
      <c r="E14" s="1">
        <v>38</v>
      </c>
      <c r="F14" s="2">
        <v>16</v>
      </c>
      <c r="G14" s="3">
        <f t="shared" si="0"/>
        <v>6.333333333333333</v>
      </c>
      <c r="H14" s="24"/>
      <c r="I14" s="24"/>
      <c r="J14" s="1"/>
      <c r="K14" s="1" t="s">
        <v>106</v>
      </c>
      <c r="L14" s="1">
        <v>9</v>
      </c>
      <c r="M14" s="1">
        <v>2</v>
      </c>
      <c r="N14" s="1">
        <v>28</v>
      </c>
      <c r="O14" s="1">
        <v>2</v>
      </c>
      <c r="P14" s="3">
        <f t="shared" si="1"/>
        <v>14</v>
      </c>
      <c r="Q14" s="29">
        <f t="shared" si="2"/>
        <v>3.1111111111111112</v>
      </c>
      <c r="R14" s="29">
        <f t="shared" si="3"/>
        <v>27</v>
      </c>
      <c r="S14" s="2"/>
      <c r="T14" s="1"/>
      <c r="U14" s="1"/>
      <c r="V14" s="1"/>
      <c r="W14" s="1"/>
      <c r="X14" s="1"/>
    </row>
    <row r="15" spans="1:24" x14ac:dyDescent="0.2">
      <c r="A15" s="1" t="s">
        <v>366</v>
      </c>
      <c r="B15" s="1">
        <v>6</v>
      </c>
      <c r="C15" s="1">
        <v>6</v>
      </c>
      <c r="D15" s="1">
        <v>0</v>
      </c>
      <c r="E15" s="1">
        <v>37</v>
      </c>
      <c r="F15" s="2">
        <v>23</v>
      </c>
      <c r="G15" s="3">
        <f t="shared" si="0"/>
        <v>6.166666666666667</v>
      </c>
      <c r="H15" s="1"/>
      <c r="I15" s="1"/>
      <c r="J15" s="1"/>
      <c r="K15" s="1" t="s">
        <v>373</v>
      </c>
      <c r="L15" s="1">
        <v>23</v>
      </c>
      <c r="M15" s="1">
        <v>0</v>
      </c>
      <c r="N15" s="1">
        <v>102</v>
      </c>
      <c r="O15" s="1">
        <v>2</v>
      </c>
      <c r="P15" s="3">
        <f t="shared" si="1"/>
        <v>51</v>
      </c>
      <c r="Q15" s="29">
        <f t="shared" si="2"/>
        <v>4.4347826086956523</v>
      </c>
      <c r="R15" s="29">
        <f t="shared" si="3"/>
        <v>69</v>
      </c>
      <c r="S15" s="1"/>
      <c r="T15" s="1"/>
      <c r="U15" s="1"/>
      <c r="V15" s="1"/>
      <c r="W15" s="1"/>
      <c r="X15" s="1"/>
    </row>
    <row r="16" spans="1:24" x14ac:dyDescent="0.2">
      <c r="A16" s="1" t="s">
        <v>182</v>
      </c>
      <c r="B16" s="1">
        <v>15</v>
      </c>
      <c r="C16" s="1">
        <v>12</v>
      </c>
      <c r="D16" s="1">
        <v>4</v>
      </c>
      <c r="E16" s="1">
        <v>43</v>
      </c>
      <c r="F16" s="2" t="s">
        <v>95</v>
      </c>
      <c r="G16" s="3">
        <f t="shared" si="0"/>
        <v>5.375</v>
      </c>
      <c r="H16" s="3"/>
      <c r="I16" s="3"/>
      <c r="J16" s="1"/>
      <c r="K16" s="1" t="s">
        <v>35</v>
      </c>
      <c r="L16" s="1">
        <v>10</v>
      </c>
      <c r="M16" s="1">
        <v>1</v>
      </c>
      <c r="N16" s="1">
        <v>33</v>
      </c>
      <c r="O16" s="1">
        <v>1</v>
      </c>
      <c r="P16" s="3">
        <f t="shared" si="1"/>
        <v>33</v>
      </c>
      <c r="Q16" s="29">
        <f t="shared" si="2"/>
        <v>3.3</v>
      </c>
      <c r="R16" s="29">
        <f t="shared" si="3"/>
        <v>60</v>
      </c>
      <c r="S16" s="1"/>
      <c r="T16" s="1"/>
      <c r="U16" s="1"/>
      <c r="V16" s="1"/>
      <c r="W16" s="1"/>
      <c r="X16" s="1"/>
    </row>
    <row r="17" spans="1:24" x14ac:dyDescent="0.2">
      <c r="H17" s="3"/>
      <c r="I17" s="3"/>
      <c r="J17" s="1"/>
      <c r="K17" s="1" t="s">
        <v>183</v>
      </c>
      <c r="L17" s="1">
        <v>6</v>
      </c>
      <c r="M17" s="1">
        <v>0</v>
      </c>
      <c r="N17" s="1">
        <v>37</v>
      </c>
      <c r="O17" s="1">
        <v>1</v>
      </c>
      <c r="P17" s="3">
        <f t="shared" si="1"/>
        <v>37</v>
      </c>
      <c r="Q17" s="29">
        <f t="shared" si="2"/>
        <v>6.166666666666667</v>
      </c>
      <c r="R17" s="29">
        <f t="shared" si="3"/>
        <v>36</v>
      </c>
      <c r="S17" s="1"/>
      <c r="T17" s="1"/>
      <c r="U17" s="1"/>
      <c r="V17" s="1"/>
      <c r="W17" s="1"/>
      <c r="X17" s="1"/>
    </row>
    <row r="18" spans="1:24" x14ac:dyDescent="0.2">
      <c r="A18" s="23" t="s">
        <v>138</v>
      </c>
      <c r="B18" s="1"/>
      <c r="C18" s="1"/>
      <c r="D18" s="1"/>
      <c r="E18" s="1"/>
      <c r="F18" s="2"/>
      <c r="G18" s="3"/>
      <c r="H18" s="1"/>
      <c r="I18" s="1"/>
      <c r="J18" s="1"/>
      <c r="K18" s="1" t="s">
        <v>374</v>
      </c>
      <c r="L18" s="1">
        <v>3</v>
      </c>
      <c r="M18" s="1">
        <v>0</v>
      </c>
      <c r="N18" s="1">
        <v>6</v>
      </c>
      <c r="O18" s="1">
        <v>1</v>
      </c>
      <c r="P18" s="3">
        <f t="shared" si="1"/>
        <v>6</v>
      </c>
      <c r="Q18" s="29">
        <f t="shared" si="2"/>
        <v>2</v>
      </c>
      <c r="R18" s="29">
        <f t="shared" si="3"/>
        <v>18</v>
      </c>
      <c r="S18" s="1"/>
      <c r="T18" s="1"/>
      <c r="U18" s="1"/>
      <c r="V18" s="1"/>
      <c r="W18" s="1"/>
      <c r="X18" s="1"/>
    </row>
    <row r="19" spans="1:24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 t="s">
        <v>102</v>
      </c>
      <c r="L19" s="1">
        <v>1</v>
      </c>
      <c r="M19" s="1">
        <v>0</v>
      </c>
      <c r="N19" s="1">
        <v>7</v>
      </c>
      <c r="O19" s="1">
        <v>0</v>
      </c>
      <c r="P19" s="6" t="s">
        <v>52</v>
      </c>
      <c r="Q19" s="29">
        <f t="shared" si="2"/>
        <v>7</v>
      </c>
      <c r="R19" s="6" t="s">
        <v>52</v>
      </c>
      <c r="S19" s="1"/>
      <c r="T19" s="1"/>
      <c r="U19" s="1"/>
      <c r="V19" s="1"/>
      <c r="W19" s="1"/>
      <c r="X19" s="1"/>
    </row>
    <row r="20" spans="1:24" x14ac:dyDescent="0.2">
      <c r="A20" s="8" t="s">
        <v>22</v>
      </c>
      <c r="B20" s="1"/>
      <c r="C20" s="1"/>
      <c r="D20" s="8" t="s">
        <v>53</v>
      </c>
      <c r="E20" s="1"/>
      <c r="F20" s="1"/>
      <c r="G20" s="1"/>
      <c r="H20" s="1"/>
      <c r="I20" s="1"/>
      <c r="J20" s="1"/>
      <c r="K20" s="1" t="s">
        <v>39</v>
      </c>
      <c r="L20" s="1">
        <v>2</v>
      </c>
      <c r="M20" s="1">
        <v>0</v>
      </c>
      <c r="N20" s="1">
        <v>17</v>
      </c>
      <c r="O20" s="1">
        <v>0</v>
      </c>
      <c r="P20" s="6" t="s">
        <v>52</v>
      </c>
      <c r="Q20" s="29">
        <f t="shared" si="2"/>
        <v>8.5</v>
      </c>
      <c r="R20" s="6" t="s">
        <v>52</v>
      </c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 t="s">
        <v>375</v>
      </c>
      <c r="L21" s="1">
        <v>3</v>
      </c>
      <c r="M21" s="1">
        <v>1</v>
      </c>
      <c r="N21" s="1">
        <v>10</v>
      </c>
      <c r="O21" s="1">
        <v>0</v>
      </c>
      <c r="P21" s="6" t="s">
        <v>52</v>
      </c>
      <c r="Q21" s="29">
        <f t="shared" si="2"/>
        <v>3.3333333333333335</v>
      </c>
      <c r="R21" s="6" t="s">
        <v>52</v>
      </c>
      <c r="S21" s="1"/>
      <c r="T21" s="1"/>
      <c r="U21" s="1"/>
      <c r="V21" s="1"/>
      <c r="W21" s="1"/>
      <c r="X21" s="1"/>
    </row>
    <row r="22" spans="1:24" x14ac:dyDescent="0.2">
      <c r="A22" s="1" t="s">
        <v>187</v>
      </c>
      <c r="B22" s="2" t="s">
        <v>396</v>
      </c>
      <c r="C22" s="1"/>
      <c r="D22" s="7">
        <v>14</v>
      </c>
      <c r="E22" s="1" t="s">
        <v>12</v>
      </c>
      <c r="F22" s="1"/>
      <c r="G22" s="1"/>
      <c r="H22" s="1"/>
      <c r="I22" s="1"/>
      <c r="J22" s="1"/>
      <c r="K22" s="1" t="s">
        <v>14</v>
      </c>
      <c r="L22" s="1">
        <v>1</v>
      </c>
      <c r="M22" s="1">
        <v>0</v>
      </c>
      <c r="N22" s="1">
        <v>5</v>
      </c>
      <c r="O22" s="1">
        <v>0</v>
      </c>
      <c r="P22" s="6" t="s">
        <v>52</v>
      </c>
      <c r="Q22" s="29">
        <f t="shared" si="2"/>
        <v>5</v>
      </c>
      <c r="R22" s="6" t="s">
        <v>52</v>
      </c>
      <c r="S22" s="1"/>
      <c r="T22" s="1"/>
      <c r="U22" s="1"/>
      <c r="V22" s="1"/>
      <c r="W22" s="1"/>
      <c r="X22" s="1"/>
    </row>
    <row r="23" spans="1:24" x14ac:dyDescent="0.2">
      <c r="A23" s="1" t="s">
        <v>380</v>
      </c>
      <c r="B23" s="2" t="s">
        <v>388</v>
      </c>
      <c r="C23" s="1"/>
      <c r="D23" s="7">
        <v>10</v>
      </c>
      <c r="E23" s="1" t="s">
        <v>291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6"/>
      <c r="Q23" s="29"/>
      <c r="R23" s="6"/>
      <c r="S23" s="1"/>
      <c r="T23" s="1"/>
      <c r="U23" s="1"/>
      <c r="V23" s="1"/>
      <c r="W23" s="1"/>
      <c r="X23" s="1"/>
    </row>
    <row r="24" spans="1:24" x14ac:dyDescent="0.2">
      <c r="A24" s="1" t="s">
        <v>346</v>
      </c>
      <c r="B24" s="2" t="s">
        <v>397</v>
      </c>
      <c r="C24" s="1"/>
      <c r="D24" s="7">
        <v>6</v>
      </c>
      <c r="E24" s="1" t="s">
        <v>297</v>
      </c>
      <c r="F24" s="1"/>
      <c r="G24" s="1"/>
      <c r="H24" s="1"/>
      <c r="I24" s="1"/>
      <c r="J24" s="1"/>
      <c r="K24" s="23" t="s">
        <v>62</v>
      </c>
      <c r="L24" s="1"/>
      <c r="M24" s="1"/>
      <c r="N24" s="1"/>
      <c r="O24" s="1"/>
      <c r="P24" s="1"/>
      <c r="Q24" s="1"/>
      <c r="R24" s="29"/>
      <c r="S24" s="16"/>
      <c r="T24" s="1"/>
      <c r="U24" s="1"/>
      <c r="V24" s="1"/>
      <c r="W24" s="1"/>
      <c r="X24" s="1"/>
    </row>
    <row r="25" spans="1:24" x14ac:dyDescent="0.2">
      <c r="A25" s="1" t="s">
        <v>50</v>
      </c>
      <c r="B25" s="2" t="s">
        <v>387</v>
      </c>
      <c r="C25" s="1"/>
      <c r="D25" s="7">
        <v>3</v>
      </c>
      <c r="E25" s="1" t="s">
        <v>376</v>
      </c>
      <c r="F25" s="1"/>
      <c r="G25" s="1"/>
      <c r="H25" s="1"/>
      <c r="I25" s="1"/>
      <c r="J25" s="1"/>
      <c r="S25" s="1"/>
      <c r="T25" s="1"/>
      <c r="U25" s="1"/>
      <c r="V25" s="1"/>
      <c r="W25" s="1"/>
      <c r="X25" s="1"/>
    </row>
    <row r="26" spans="1:24" x14ac:dyDescent="0.2">
      <c r="A26" s="1" t="s">
        <v>99</v>
      </c>
      <c r="B26" s="2" t="s">
        <v>398</v>
      </c>
      <c r="C26" s="1"/>
      <c r="D26" s="7">
        <v>2</v>
      </c>
      <c r="E26" s="1" t="s">
        <v>377</v>
      </c>
      <c r="F26" s="1"/>
      <c r="G26" s="1"/>
      <c r="H26" s="1"/>
      <c r="I26" s="1"/>
      <c r="J26" s="1"/>
      <c r="K26" s="8" t="s">
        <v>66</v>
      </c>
      <c r="L26" s="1"/>
      <c r="M26" s="1"/>
      <c r="N26" s="1"/>
      <c r="O26" s="1"/>
      <c r="P26" s="1"/>
      <c r="Q26" s="1"/>
      <c r="R26" s="6"/>
      <c r="S26" s="1"/>
      <c r="T26" s="1"/>
      <c r="U26" s="1"/>
      <c r="V26" s="1"/>
      <c r="W26" s="1"/>
      <c r="X26" s="1"/>
    </row>
    <row r="27" spans="1:24" x14ac:dyDescent="0.2">
      <c r="A27" s="1" t="s">
        <v>381</v>
      </c>
      <c r="B27" s="2" t="s">
        <v>386</v>
      </c>
      <c r="C27" s="1"/>
      <c r="E27" s="1" t="s">
        <v>378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6"/>
      <c r="S27" s="1"/>
      <c r="T27" s="1"/>
      <c r="U27" s="1"/>
      <c r="V27" s="1"/>
      <c r="W27" s="1"/>
      <c r="X27" s="1"/>
    </row>
    <row r="28" spans="1:24" x14ac:dyDescent="0.2">
      <c r="A28" s="1" t="s">
        <v>39</v>
      </c>
      <c r="B28" s="2" t="s">
        <v>385</v>
      </c>
      <c r="C28" s="1"/>
      <c r="D28" s="7">
        <v>1</v>
      </c>
      <c r="E28" s="1" t="s">
        <v>379</v>
      </c>
      <c r="F28" s="1"/>
      <c r="G28" s="1"/>
      <c r="H28" s="1"/>
      <c r="I28" s="1"/>
      <c r="J28" s="1"/>
      <c r="K28" s="21" t="s">
        <v>67</v>
      </c>
      <c r="L28" s="21" t="s">
        <v>68</v>
      </c>
      <c r="M28" s="21" t="s">
        <v>69</v>
      </c>
      <c r="N28" s="21" t="s">
        <v>70</v>
      </c>
      <c r="O28" s="21" t="s">
        <v>71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 t="s">
        <v>89</v>
      </c>
      <c r="B29" s="2" t="s">
        <v>384</v>
      </c>
      <c r="C29" s="1"/>
      <c r="D29" s="7"/>
      <c r="E29" s="1" t="s">
        <v>391</v>
      </c>
      <c r="F29" s="1"/>
      <c r="G29" s="1"/>
      <c r="H29" s="1"/>
      <c r="I29" s="1"/>
      <c r="J29" s="1"/>
      <c r="K29" s="7">
        <v>17</v>
      </c>
      <c r="L29" s="7">
        <v>4</v>
      </c>
      <c r="M29" s="7">
        <v>2</v>
      </c>
      <c r="N29" s="7">
        <v>9</v>
      </c>
      <c r="O29" s="7">
        <v>2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 t="s">
        <v>106</v>
      </c>
      <c r="B30" s="2" t="s">
        <v>383</v>
      </c>
      <c r="C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 t="s">
        <v>374</v>
      </c>
      <c r="B31" s="2">
        <v>26</v>
      </c>
      <c r="C31" s="1"/>
      <c r="D31" s="8" t="s">
        <v>57</v>
      </c>
      <c r="E31" s="1"/>
      <c r="F31" s="1"/>
      <c r="G31" s="1"/>
      <c r="H31" s="1"/>
      <c r="I31" s="1"/>
      <c r="J31" s="1"/>
      <c r="K31" s="1"/>
      <c r="L31" s="20" t="s">
        <v>4</v>
      </c>
      <c r="M31" s="20" t="s">
        <v>73</v>
      </c>
      <c r="N31" s="20" t="s">
        <v>74</v>
      </c>
      <c r="O31" s="20" t="s">
        <v>25</v>
      </c>
      <c r="P31" s="20" t="s">
        <v>75</v>
      </c>
      <c r="Q31" s="20"/>
      <c r="R31" s="1"/>
      <c r="S31" s="1"/>
      <c r="T31" s="1"/>
      <c r="U31" s="1"/>
      <c r="V31" s="1"/>
      <c r="W31" s="1"/>
      <c r="X31" s="1"/>
    </row>
    <row r="32" spans="1:24" x14ac:dyDescent="0.2">
      <c r="A32" s="1" t="s">
        <v>35</v>
      </c>
      <c r="B32" s="2">
        <v>22</v>
      </c>
      <c r="C32" s="1"/>
      <c r="D32" s="1"/>
      <c r="E32" s="1"/>
      <c r="F32" s="1"/>
      <c r="G32" s="1"/>
      <c r="H32" s="1"/>
      <c r="I32" s="1"/>
      <c r="J32" s="1"/>
      <c r="K32" s="1" t="s">
        <v>72</v>
      </c>
      <c r="L32" s="7">
        <v>1802</v>
      </c>
      <c r="M32" s="7">
        <v>230</v>
      </c>
      <c r="N32" s="7">
        <f>+SUM(L32:M32)</f>
        <v>2032</v>
      </c>
      <c r="O32" s="7">
        <v>124</v>
      </c>
      <c r="P32" s="13">
        <f>+N32/O32</f>
        <v>16.387096774193548</v>
      </c>
      <c r="Q32" s="13"/>
      <c r="R32" s="1"/>
      <c r="S32" s="1"/>
      <c r="T32" s="1"/>
      <c r="U32" s="1"/>
      <c r="V32" s="1"/>
      <c r="W32" s="1"/>
      <c r="X32" s="1"/>
    </row>
    <row r="33" spans="1:24" x14ac:dyDescent="0.2">
      <c r="A33" s="1" t="s">
        <v>43</v>
      </c>
      <c r="B33" s="2" t="s">
        <v>227</v>
      </c>
      <c r="C33" s="1"/>
      <c r="D33" s="7">
        <v>2</v>
      </c>
      <c r="E33" s="1" t="s">
        <v>101</v>
      </c>
      <c r="F33" s="1"/>
      <c r="G33" s="1"/>
      <c r="H33" s="1"/>
      <c r="I33" s="1"/>
      <c r="J33" s="1"/>
      <c r="K33" s="1" t="s">
        <v>139</v>
      </c>
      <c r="L33" s="7">
        <v>2092</v>
      </c>
      <c r="M33" s="7">
        <v>152</v>
      </c>
      <c r="N33" s="7">
        <f>+SUM(L33:M33)</f>
        <v>2244</v>
      </c>
      <c r="O33" s="7">
        <v>120</v>
      </c>
      <c r="P33" s="13">
        <f>+N33/O33</f>
        <v>18.7</v>
      </c>
      <c r="Q33" s="13"/>
      <c r="R33" s="1"/>
      <c r="S33" s="1"/>
      <c r="T33" s="1"/>
      <c r="U33" s="1"/>
      <c r="V33" s="1"/>
      <c r="W33" s="1"/>
      <c r="X33" s="1"/>
    </row>
    <row r="34" spans="1:24" x14ac:dyDescent="0.2">
      <c r="A34" s="1" t="s">
        <v>37</v>
      </c>
      <c r="B34" s="1">
        <v>6</v>
      </c>
      <c r="C34" s="1"/>
      <c r="D34" s="7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 t="s">
        <v>375</v>
      </c>
      <c r="B35" s="1">
        <v>5</v>
      </c>
      <c r="C35" s="1"/>
      <c r="D35" s="1" t="s">
        <v>59</v>
      </c>
      <c r="E35" s="1"/>
      <c r="F35" s="1"/>
      <c r="G35" s="1"/>
      <c r="H35" s="1"/>
      <c r="I35" s="1"/>
      <c r="J35" s="1"/>
      <c r="K35" s="20" t="s">
        <v>77</v>
      </c>
      <c r="L35" s="2" t="s">
        <v>360</v>
      </c>
      <c r="M35" s="1"/>
      <c r="N35" s="1" t="s">
        <v>399</v>
      </c>
      <c r="O35" s="1"/>
      <c r="P35" s="1"/>
      <c r="Q35" s="12">
        <v>38507</v>
      </c>
      <c r="R35" s="20"/>
      <c r="T35" s="1"/>
      <c r="U35" s="1"/>
      <c r="V35" s="1"/>
      <c r="W35" s="1"/>
      <c r="X35" s="1"/>
    </row>
    <row r="36" spans="1:24" x14ac:dyDescent="0.2">
      <c r="A36" s="1" t="s">
        <v>382</v>
      </c>
      <c r="B36" s="1">
        <v>3</v>
      </c>
      <c r="C36" s="1"/>
      <c r="D36" s="1"/>
      <c r="E36" s="1"/>
      <c r="F36" s="1"/>
      <c r="G36" s="1"/>
      <c r="H36" s="1"/>
      <c r="I36" s="1"/>
      <c r="J36" s="1"/>
      <c r="K36" s="20" t="s">
        <v>78</v>
      </c>
      <c r="L36" s="2" t="s">
        <v>361</v>
      </c>
      <c r="M36" s="1"/>
      <c r="N36" s="1" t="s">
        <v>362</v>
      </c>
      <c r="O36" s="1"/>
      <c r="P36" s="1"/>
      <c r="Q36" s="12">
        <v>38521</v>
      </c>
      <c r="R36" s="13"/>
      <c r="T36" s="1"/>
      <c r="U36" s="1"/>
      <c r="V36" s="1"/>
      <c r="W36" s="1"/>
      <c r="X36" s="1"/>
    </row>
    <row r="37" spans="1:24" x14ac:dyDescent="0.2">
      <c r="A37" s="1" t="s">
        <v>98</v>
      </c>
      <c r="B37" s="2" t="s">
        <v>18</v>
      </c>
      <c r="C37" s="1"/>
      <c r="D37" s="23" t="s">
        <v>389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3"/>
      <c r="T37" s="1"/>
      <c r="U37" s="1"/>
      <c r="V37" s="1"/>
      <c r="W37" s="1"/>
      <c r="X37" s="1"/>
    </row>
    <row r="38" spans="1:24" x14ac:dyDescent="0.2">
      <c r="A38" s="1" t="s">
        <v>185</v>
      </c>
      <c r="B38" s="1">
        <v>1</v>
      </c>
      <c r="C38" s="1"/>
      <c r="D38" s="23" t="s">
        <v>390</v>
      </c>
      <c r="E38" s="1"/>
      <c r="F38" s="1"/>
      <c r="G38" s="1"/>
      <c r="H38" s="1"/>
      <c r="I38" s="1"/>
      <c r="J38" s="1"/>
      <c r="K38" s="20" t="s">
        <v>118</v>
      </c>
      <c r="L38" s="1"/>
      <c r="M38" s="1"/>
      <c r="N38" s="1"/>
      <c r="O38" s="1"/>
      <c r="P38" s="1"/>
      <c r="Q38" s="1"/>
      <c r="R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7">
        <v>87</v>
      </c>
      <c r="L39" s="1" t="s">
        <v>101</v>
      </c>
      <c r="M39" s="1"/>
      <c r="N39" s="1" t="s">
        <v>324</v>
      </c>
      <c r="O39" s="1"/>
      <c r="P39" s="1"/>
      <c r="Q39" s="12">
        <v>38500</v>
      </c>
      <c r="R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2"/>
      <c r="R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20" t="s">
        <v>83</v>
      </c>
      <c r="L41" s="1"/>
      <c r="M41" s="1"/>
      <c r="N41" s="1"/>
      <c r="O41" s="1"/>
      <c r="P41" s="1"/>
      <c r="Q41" s="12"/>
      <c r="R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4" t="s">
        <v>367</v>
      </c>
      <c r="L42" s="1" t="s">
        <v>93</v>
      </c>
      <c r="M42" s="1"/>
      <c r="N42" s="1" t="s">
        <v>363</v>
      </c>
      <c r="O42" s="1"/>
      <c r="P42" s="1"/>
      <c r="Q42" s="12">
        <v>38479</v>
      </c>
      <c r="R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O44" s="1"/>
      <c r="P44" s="1"/>
      <c r="Q44" s="1"/>
      <c r="R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O45" s="1"/>
      <c r="P45" s="12"/>
      <c r="Q45" s="12"/>
      <c r="R45" s="1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R49" s="12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">
      <c r="A135" s="1"/>
      <c r="B135" s="1"/>
      <c r="C135" s="1"/>
      <c r="D135" s="1"/>
      <c r="E135" s="1"/>
      <c r="F135" s="1"/>
      <c r="G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">
      <c r="A136" s="1"/>
      <c r="B136" s="1"/>
      <c r="C136" s="1"/>
      <c r="D136" s="1"/>
      <c r="E136" s="1"/>
      <c r="F136" s="1"/>
      <c r="G136" s="1"/>
      <c r="J136" s="1"/>
      <c r="K136" s="1"/>
      <c r="L136" s="1"/>
      <c r="M136" s="1"/>
      <c r="N136" s="1"/>
      <c r="O136" s="1"/>
      <c r="P136" s="1"/>
      <c r="Q136" s="1"/>
      <c r="R136" s="1"/>
      <c r="T136" s="1"/>
      <c r="U136" s="1"/>
      <c r="V136" s="1"/>
      <c r="W136" s="1"/>
    </row>
    <row r="137" spans="1:23" x14ac:dyDescent="0.2">
      <c r="K137" s="1"/>
      <c r="L137" s="1"/>
      <c r="M137" s="1"/>
      <c r="N137" s="1"/>
      <c r="O137" s="1"/>
      <c r="P137" s="1"/>
      <c r="Q137" s="1"/>
      <c r="R137" s="1"/>
    </row>
    <row r="138" spans="1:23" x14ac:dyDescent="0.2">
      <c r="K138" s="1"/>
      <c r="L138" s="1"/>
      <c r="M138" s="1"/>
      <c r="N138" s="1"/>
      <c r="O138" s="1"/>
      <c r="P138" s="1"/>
      <c r="Q138" s="1"/>
      <c r="R138" s="1"/>
    </row>
    <row r="139" spans="1:23" x14ac:dyDescent="0.2">
      <c r="K139" s="1"/>
      <c r="L139" s="1"/>
      <c r="M139" s="1"/>
      <c r="N139" s="1"/>
      <c r="O139" s="1"/>
      <c r="P139" s="1"/>
      <c r="Q139" s="1"/>
      <c r="R139" s="1"/>
    </row>
  </sheetData>
  <phoneticPr fontId="0" type="noConversion"/>
  <pageMargins left="0.19685039370078741" right="0.19685039370078741" top="0.19685039370078741" bottom="0.19685039370078741" header="0" footer="0"/>
  <pageSetup paperSize="9" scale="84" orientation="landscape" horizontalDpi="300" verticalDpi="30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111">
    <pageSetUpPr fitToPage="1"/>
  </sheetPr>
  <dimension ref="A1:AI128"/>
  <sheetViews>
    <sheetView workbookViewId="0"/>
  </sheetViews>
  <sheetFormatPr defaultRowHeight="12.75" x14ac:dyDescent="0.2"/>
  <cols>
    <col min="1" max="1" width="14" customWidth="1"/>
    <col min="2" max="2" width="12" customWidth="1"/>
    <col min="3" max="3" width="8" customWidth="1"/>
    <col min="4" max="4" width="7.5703125" customWidth="1"/>
    <col min="5" max="5" width="8.140625" customWidth="1"/>
    <col min="6" max="6" width="8.42578125" customWidth="1"/>
    <col min="8" max="8" width="4.140625" customWidth="1"/>
    <col min="9" max="9" width="4.85546875" customWidth="1"/>
    <col min="10" max="10" width="3.5703125" customWidth="1"/>
    <col min="11" max="11" width="13.140625" customWidth="1"/>
    <col min="15" max="16" width="10.42578125" bestFit="1" customWidth="1"/>
  </cols>
  <sheetData>
    <row r="1" spans="1:35" ht="43.5" customHeight="1" x14ac:dyDescent="0.2">
      <c r="B1" s="1"/>
      <c r="C1" s="1"/>
      <c r="D1" s="1"/>
      <c r="E1" s="1"/>
      <c r="F1" s="19" t="s">
        <v>335</v>
      </c>
      <c r="G1" s="1"/>
      <c r="H1" s="1"/>
      <c r="I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5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0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">
      <c r="A5" s="1" t="s">
        <v>47</v>
      </c>
      <c r="B5" s="1">
        <v>5</v>
      </c>
      <c r="C5" s="1">
        <v>5</v>
      </c>
      <c r="D5" s="1">
        <v>1</v>
      </c>
      <c r="E5" s="1">
        <v>126</v>
      </c>
      <c r="F5" s="2" t="s">
        <v>283</v>
      </c>
      <c r="G5" s="3">
        <f t="shared" ref="G5:G17" si="0">+E5/(C5-D5)</f>
        <v>31.5</v>
      </c>
      <c r="H5" s="24">
        <v>1</v>
      </c>
      <c r="I5" s="24">
        <v>0</v>
      </c>
      <c r="J5" s="1"/>
      <c r="K5" s="1" t="s">
        <v>94</v>
      </c>
      <c r="L5" s="1">
        <v>105.5</v>
      </c>
      <c r="M5" s="1">
        <v>31</v>
      </c>
      <c r="N5" s="1">
        <v>290</v>
      </c>
      <c r="O5" s="1">
        <v>27</v>
      </c>
      <c r="P5" s="3">
        <f t="shared" ref="P5:P13" si="1">+N5/O5</f>
        <v>10.74074074074074</v>
      </c>
      <c r="Q5" s="29">
        <f t="shared" ref="Q5:Q16" si="2">+N5/(INT(L5)+(L5-INT(L5))*10/6)</f>
        <v>2.7401574803149606</v>
      </c>
      <c r="R5" s="29">
        <f t="shared" ref="R5:R13" si="3">+(INT(L5)*6+(L5-INT(L5))*10)/O5</f>
        <v>23.518518518518519</v>
      </c>
      <c r="S5" s="4" t="s">
        <v>289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">
      <c r="A6" s="1" t="s">
        <v>39</v>
      </c>
      <c r="B6" s="1">
        <v>12</v>
      </c>
      <c r="C6" s="1">
        <v>12</v>
      </c>
      <c r="D6" s="1">
        <v>2</v>
      </c>
      <c r="E6" s="1">
        <v>313</v>
      </c>
      <c r="F6" s="2" t="s">
        <v>279</v>
      </c>
      <c r="G6" s="3">
        <f t="shared" si="0"/>
        <v>31.3</v>
      </c>
      <c r="H6" s="24">
        <v>1</v>
      </c>
      <c r="I6" s="24">
        <v>1</v>
      </c>
      <c r="J6" s="1"/>
      <c r="K6" s="1" t="s">
        <v>284</v>
      </c>
      <c r="L6" s="1">
        <v>162.4</v>
      </c>
      <c r="M6" s="1">
        <v>46</v>
      </c>
      <c r="N6" s="1">
        <v>404</v>
      </c>
      <c r="O6" s="1">
        <v>35</v>
      </c>
      <c r="P6" s="3">
        <f t="shared" si="1"/>
        <v>11.542857142857143</v>
      </c>
      <c r="Q6" s="29">
        <f t="shared" si="2"/>
        <v>2.4836065573770489</v>
      </c>
      <c r="R6" s="29">
        <f t="shared" si="3"/>
        <v>27.885714285714286</v>
      </c>
      <c r="S6" s="5" t="s">
        <v>281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">
      <c r="A7" s="1" t="s">
        <v>284</v>
      </c>
      <c r="B7" s="1">
        <v>17</v>
      </c>
      <c r="C7" s="1">
        <v>16</v>
      </c>
      <c r="D7" s="1">
        <v>3</v>
      </c>
      <c r="E7" s="1">
        <v>386</v>
      </c>
      <c r="F7" s="2" t="s">
        <v>285</v>
      </c>
      <c r="G7" s="3">
        <f t="shared" si="0"/>
        <v>29.692307692307693</v>
      </c>
      <c r="H7" s="24">
        <v>1</v>
      </c>
      <c r="I7" s="24"/>
      <c r="J7" s="24"/>
      <c r="K7" s="1" t="s">
        <v>45</v>
      </c>
      <c r="L7" s="1">
        <v>150.4</v>
      </c>
      <c r="M7" s="1">
        <v>45</v>
      </c>
      <c r="N7" s="1">
        <v>377</v>
      </c>
      <c r="O7" s="1">
        <v>28</v>
      </c>
      <c r="P7" s="3">
        <f t="shared" si="1"/>
        <v>13.464285714285714</v>
      </c>
      <c r="Q7" s="29">
        <f t="shared" si="2"/>
        <v>2.5022123893805306</v>
      </c>
      <c r="R7" s="29">
        <f t="shared" si="3"/>
        <v>32.285714285714285</v>
      </c>
      <c r="S7" s="5" t="s">
        <v>290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">
      <c r="A8" s="1" t="s">
        <v>11</v>
      </c>
      <c r="B8" s="1">
        <v>16</v>
      </c>
      <c r="C8" s="1">
        <v>16</v>
      </c>
      <c r="D8" s="1">
        <v>2</v>
      </c>
      <c r="E8" s="1">
        <v>320</v>
      </c>
      <c r="F8" s="2">
        <v>59</v>
      </c>
      <c r="G8" s="3">
        <f t="shared" si="0"/>
        <v>22.857142857142858</v>
      </c>
      <c r="H8" s="24">
        <v>2</v>
      </c>
      <c r="I8" s="24"/>
      <c r="J8" s="24"/>
      <c r="K8" s="1" t="s">
        <v>43</v>
      </c>
      <c r="L8" s="1">
        <v>96</v>
      </c>
      <c r="M8" s="1">
        <v>26</v>
      </c>
      <c r="N8" s="1">
        <v>250</v>
      </c>
      <c r="O8" s="1">
        <v>17</v>
      </c>
      <c r="P8" s="3">
        <f t="shared" si="1"/>
        <v>14.705882352941176</v>
      </c>
      <c r="Q8" s="29">
        <f t="shared" si="2"/>
        <v>2.6041666666666665</v>
      </c>
      <c r="R8" s="29">
        <f t="shared" si="3"/>
        <v>33.882352941176471</v>
      </c>
      <c r="S8" s="5" t="s">
        <v>218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">
      <c r="A9" s="1" t="s">
        <v>144</v>
      </c>
      <c r="B9" s="1">
        <v>11</v>
      </c>
      <c r="C9" s="1">
        <v>7</v>
      </c>
      <c r="D9" s="1">
        <v>2</v>
      </c>
      <c r="E9" s="1">
        <v>107</v>
      </c>
      <c r="F9" s="2">
        <v>68</v>
      </c>
      <c r="G9" s="3">
        <f t="shared" si="0"/>
        <v>21.4</v>
      </c>
      <c r="H9" s="24">
        <v>1</v>
      </c>
      <c r="I9" s="24"/>
      <c r="J9" s="24"/>
      <c r="K9" s="1" t="s">
        <v>13</v>
      </c>
      <c r="L9" s="16">
        <v>62.5</v>
      </c>
      <c r="M9" s="16">
        <v>13</v>
      </c>
      <c r="N9" s="16">
        <v>179</v>
      </c>
      <c r="O9" s="16">
        <v>12</v>
      </c>
      <c r="P9" s="17">
        <f t="shared" si="1"/>
        <v>14.916666666666666</v>
      </c>
      <c r="Q9" s="32">
        <f t="shared" si="2"/>
        <v>2.8488063660477452</v>
      </c>
      <c r="R9" s="32">
        <f t="shared" si="3"/>
        <v>31.416666666666668</v>
      </c>
      <c r="S9" s="18" t="s">
        <v>122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1" t="s">
        <v>88</v>
      </c>
      <c r="B10" s="1">
        <v>16</v>
      </c>
      <c r="C10" s="1">
        <v>16</v>
      </c>
      <c r="D10" s="1">
        <v>0</v>
      </c>
      <c r="E10" s="1">
        <v>334</v>
      </c>
      <c r="F10" s="2">
        <v>69</v>
      </c>
      <c r="G10" s="3">
        <f t="shared" si="0"/>
        <v>20.875</v>
      </c>
      <c r="H10" s="24">
        <v>3</v>
      </c>
      <c r="I10" s="24"/>
      <c r="J10" s="24"/>
      <c r="K10" s="9" t="s">
        <v>33</v>
      </c>
      <c r="L10" s="9">
        <v>61</v>
      </c>
      <c r="M10" s="9">
        <v>12</v>
      </c>
      <c r="N10" s="9">
        <v>185</v>
      </c>
      <c r="O10" s="9">
        <v>10</v>
      </c>
      <c r="P10" s="10">
        <f t="shared" si="1"/>
        <v>18.5</v>
      </c>
      <c r="Q10" s="30">
        <f t="shared" si="2"/>
        <v>3.0327868852459017</v>
      </c>
      <c r="R10" s="30">
        <f t="shared" si="3"/>
        <v>36.6</v>
      </c>
      <c r="S10" s="15" t="s">
        <v>331</v>
      </c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1" t="s">
        <v>9</v>
      </c>
      <c r="B11" s="1">
        <v>17</v>
      </c>
      <c r="C11" s="1">
        <v>16</v>
      </c>
      <c r="D11" s="1">
        <v>2</v>
      </c>
      <c r="E11" s="1">
        <v>258</v>
      </c>
      <c r="F11" s="2">
        <v>50</v>
      </c>
      <c r="G11" s="3">
        <f t="shared" si="0"/>
        <v>18.428571428571427</v>
      </c>
      <c r="H11" s="24">
        <v>1</v>
      </c>
      <c r="I11" s="24"/>
      <c r="J11" s="24"/>
      <c r="K11" s="1" t="s">
        <v>291</v>
      </c>
      <c r="L11" s="1">
        <v>26</v>
      </c>
      <c r="M11" s="1">
        <v>4</v>
      </c>
      <c r="N11" s="1">
        <v>85</v>
      </c>
      <c r="O11" s="1">
        <v>8</v>
      </c>
      <c r="P11" s="3">
        <f t="shared" si="1"/>
        <v>10.625</v>
      </c>
      <c r="Q11" s="29">
        <f t="shared" si="2"/>
        <v>3.2692307692307692</v>
      </c>
      <c r="R11" s="29">
        <f t="shared" si="3"/>
        <v>19.5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">
      <c r="A12" s="1" t="s">
        <v>33</v>
      </c>
      <c r="B12" s="1">
        <v>14</v>
      </c>
      <c r="C12" s="1">
        <v>12</v>
      </c>
      <c r="D12" s="1">
        <v>5</v>
      </c>
      <c r="E12" s="1">
        <v>128</v>
      </c>
      <c r="F12" s="2">
        <v>25</v>
      </c>
      <c r="G12" s="3">
        <f t="shared" si="0"/>
        <v>18.285714285714285</v>
      </c>
      <c r="H12" s="24"/>
      <c r="I12" s="24"/>
      <c r="J12" s="24"/>
      <c r="K12" s="1" t="s">
        <v>9</v>
      </c>
      <c r="L12" s="1">
        <v>22</v>
      </c>
      <c r="M12" s="1">
        <v>4</v>
      </c>
      <c r="N12" s="1">
        <v>117</v>
      </c>
      <c r="O12" s="1">
        <v>4</v>
      </c>
      <c r="P12" s="3">
        <f t="shared" si="1"/>
        <v>29.25</v>
      </c>
      <c r="Q12" s="29">
        <f t="shared" si="2"/>
        <v>5.3181818181818183</v>
      </c>
      <c r="R12" s="29">
        <f t="shared" si="3"/>
        <v>33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1" t="s">
        <v>45</v>
      </c>
      <c r="B13" s="1">
        <v>16</v>
      </c>
      <c r="C13" s="1">
        <v>9</v>
      </c>
      <c r="D13" s="1">
        <v>1</v>
      </c>
      <c r="E13" s="1">
        <v>78</v>
      </c>
      <c r="F13" s="2" t="s">
        <v>286</v>
      </c>
      <c r="G13" s="3">
        <f t="shared" si="0"/>
        <v>9.75</v>
      </c>
      <c r="H13" s="24"/>
      <c r="I13" s="24"/>
      <c r="J13" s="24"/>
      <c r="K13" s="1" t="s">
        <v>292</v>
      </c>
      <c r="L13" s="1">
        <v>12</v>
      </c>
      <c r="M13" s="1">
        <v>4</v>
      </c>
      <c r="N13" s="1">
        <v>43</v>
      </c>
      <c r="O13" s="1">
        <v>2</v>
      </c>
      <c r="P13" s="3">
        <f t="shared" si="1"/>
        <v>21.5</v>
      </c>
      <c r="Q13" s="29">
        <f t="shared" si="2"/>
        <v>3.5833333333333335</v>
      </c>
      <c r="R13" s="29">
        <f t="shared" si="3"/>
        <v>36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1" t="s">
        <v>94</v>
      </c>
      <c r="B14" s="1">
        <v>15</v>
      </c>
      <c r="C14" s="1">
        <v>9</v>
      </c>
      <c r="D14" s="1">
        <v>2</v>
      </c>
      <c r="E14" s="1">
        <v>64</v>
      </c>
      <c r="F14" s="2" t="s">
        <v>287</v>
      </c>
      <c r="G14" s="3">
        <f t="shared" si="0"/>
        <v>9.1428571428571423</v>
      </c>
      <c r="H14" s="24"/>
      <c r="I14" s="24"/>
      <c r="J14" s="24"/>
      <c r="K14" s="1" t="s">
        <v>39</v>
      </c>
      <c r="L14" s="1">
        <v>2</v>
      </c>
      <c r="M14" s="1">
        <v>0</v>
      </c>
      <c r="N14" s="1">
        <v>11</v>
      </c>
      <c r="O14" s="1">
        <v>0</v>
      </c>
      <c r="P14" s="6" t="s">
        <v>52</v>
      </c>
      <c r="Q14" s="29">
        <f t="shared" si="2"/>
        <v>5.5</v>
      </c>
      <c r="R14" s="29" t="s">
        <v>52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1" t="s">
        <v>35</v>
      </c>
      <c r="B15" s="1">
        <v>7</v>
      </c>
      <c r="C15" s="1">
        <v>7</v>
      </c>
      <c r="D15" s="1">
        <v>1</v>
      </c>
      <c r="E15" s="1">
        <v>54</v>
      </c>
      <c r="F15" s="2">
        <v>20</v>
      </c>
      <c r="G15" s="3">
        <f t="shared" si="0"/>
        <v>9</v>
      </c>
      <c r="H15" s="24"/>
      <c r="I15" s="24"/>
      <c r="J15" s="24"/>
      <c r="K15" s="1" t="s">
        <v>47</v>
      </c>
      <c r="L15" s="1">
        <v>2</v>
      </c>
      <c r="M15" s="1">
        <v>0</v>
      </c>
      <c r="N15" s="1">
        <v>5</v>
      </c>
      <c r="O15" s="1">
        <v>0</v>
      </c>
      <c r="P15" s="6" t="s">
        <v>52</v>
      </c>
      <c r="Q15" s="29">
        <f t="shared" si="2"/>
        <v>2.5</v>
      </c>
      <c r="R15" s="29" t="s">
        <v>52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1" t="s">
        <v>43</v>
      </c>
      <c r="B16" s="1">
        <v>15</v>
      </c>
      <c r="C16" s="1">
        <v>11</v>
      </c>
      <c r="D16" s="1">
        <v>4</v>
      </c>
      <c r="E16" s="1">
        <v>55</v>
      </c>
      <c r="F16" s="2">
        <v>23</v>
      </c>
      <c r="G16" s="3">
        <f t="shared" si="0"/>
        <v>7.8571428571428568</v>
      </c>
      <c r="H16" s="24"/>
      <c r="I16" s="24"/>
      <c r="J16" s="24"/>
      <c r="K16" s="1" t="s">
        <v>11</v>
      </c>
      <c r="L16" s="1">
        <v>1</v>
      </c>
      <c r="M16" s="1">
        <v>1</v>
      </c>
      <c r="N16" s="1">
        <v>0</v>
      </c>
      <c r="O16" s="1">
        <v>0</v>
      </c>
      <c r="P16" s="6" t="s">
        <v>52</v>
      </c>
      <c r="Q16" s="29">
        <f t="shared" si="2"/>
        <v>0</v>
      </c>
      <c r="R16" s="29" t="s">
        <v>52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1" t="s">
        <v>13</v>
      </c>
      <c r="B17" s="1">
        <v>13</v>
      </c>
      <c r="C17" s="1">
        <v>5</v>
      </c>
      <c r="D17" s="1">
        <v>3</v>
      </c>
      <c r="E17" s="1">
        <v>11</v>
      </c>
      <c r="F17" s="2" t="s">
        <v>288</v>
      </c>
      <c r="G17" s="1">
        <f t="shared" si="0"/>
        <v>5.5</v>
      </c>
      <c r="H17" s="1"/>
      <c r="I17" s="1"/>
      <c r="J17" s="1"/>
      <c r="K17" s="1"/>
      <c r="L17" s="1"/>
      <c r="M17" s="1"/>
      <c r="N17" s="1"/>
      <c r="O17" s="1"/>
      <c r="P17" s="3"/>
      <c r="Q17" s="29"/>
      <c r="R17" s="29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A18" s="23" t="s">
        <v>138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6"/>
      <c r="Q18" s="29"/>
      <c r="R18" s="6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23" t="s">
        <v>62</v>
      </c>
      <c r="L19" s="1"/>
      <c r="M19" s="1"/>
      <c r="N19" s="1"/>
      <c r="O19" s="1"/>
      <c r="P19" s="1"/>
      <c r="Q19" s="1"/>
      <c r="R19" s="6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">
      <c r="A20" s="8" t="s">
        <v>22</v>
      </c>
      <c r="B20" s="1"/>
      <c r="C20" s="1"/>
      <c r="D20" s="8" t="s">
        <v>53</v>
      </c>
      <c r="E20" s="1"/>
      <c r="F20" s="1"/>
      <c r="G20" s="1"/>
      <c r="H20" s="1"/>
      <c r="I20" s="1"/>
      <c r="J20" s="1"/>
      <c r="Q20" s="1"/>
      <c r="R20" s="6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8" t="s">
        <v>66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1" t="s">
        <v>292</v>
      </c>
      <c r="B22" s="2" t="s">
        <v>328</v>
      </c>
      <c r="C22" s="1"/>
      <c r="D22" s="7">
        <v>13</v>
      </c>
      <c r="E22" s="1" t="s">
        <v>11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1" t="s">
        <v>48</v>
      </c>
      <c r="B23" s="2" t="s">
        <v>330</v>
      </c>
      <c r="C23" s="1"/>
      <c r="D23" s="7">
        <v>5</v>
      </c>
      <c r="E23" s="1" t="s">
        <v>293</v>
      </c>
      <c r="F23" s="1"/>
      <c r="G23" s="1"/>
      <c r="H23" s="1"/>
      <c r="I23" s="1"/>
      <c r="J23" s="1"/>
      <c r="K23" s="21" t="s">
        <v>67</v>
      </c>
      <c r="L23" s="21" t="s">
        <v>68</v>
      </c>
      <c r="M23" s="21" t="s">
        <v>69</v>
      </c>
      <c r="N23" s="21" t="s">
        <v>70</v>
      </c>
      <c r="O23" s="21" t="s">
        <v>71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1" t="s">
        <v>291</v>
      </c>
      <c r="B24" s="2" t="s">
        <v>329</v>
      </c>
      <c r="C24" s="1"/>
      <c r="D24" s="7">
        <v>4</v>
      </c>
      <c r="E24" s="1" t="s">
        <v>294</v>
      </c>
      <c r="F24" s="1"/>
      <c r="G24" s="1"/>
      <c r="H24" s="1"/>
      <c r="I24" s="1"/>
      <c r="J24" s="1"/>
      <c r="K24" s="7">
        <v>18</v>
      </c>
      <c r="L24" s="7">
        <v>9</v>
      </c>
      <c r="M24" s="7">
        <v>4</v>
      </c>
      <c r="N24" s="7">
        <v>2</v>
      </c>
      <c r="O24" s="7">
        <v>3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">
      <c r="A25" s="1" t="s">
        <v>101</v>
      </c>
      <c r="B25" s="2">
        <v>11</v>
      </c>
      <c r="C25" s="1"/>
      <c r="D25" s="7">
        <v>3</v>
      </c>
      <c r="E25" s="1" t="s">
        <v>295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1" t="s">
        <v>12</v>
      </c>
      <c r="B26" s="2">
        <v>4</v>
      </c>
      <c r="C26" s="1"/>
      <c r="D26" s="7">
        <v>2</v>
      </c>
      <c r="E26" s="1" t="s">
        <v>296</v>
      </c>
      <c r="F26" s="1"/>
      <c r="G26" s="1"/>
      <c r="H26" s="1"/>
      <c r="I26" s="1"/>
      <c r="J26" s="1"/>
      <c r="K26" s="1"/>
      <c r="L26" s="20" t="s">
        <v>4</v>
      </c>
      <c r="M26" s="20" t="s">
        <v>73</v>
      </c>
      <c r="N26" s="20" t="s">
        <v>74</v>
      </c>
      <c r="O26" s="20" t="s">
        <v>25</v>
      </c>
      <c r="P26" s="20" t="s">
        <v>75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1"/>
      <c r="B27" s="2"/>
      <c r="C27" s="1"/>
      <c r="D27" s="7">
        <v>1</v>
      </c>
      <c r="E27" s="1" t="s">
        <v>327</v>
      </c>
      <c r="F27" s="1"/>
      <c r="G27" s="1"/>
      <c r="H27" s="1"/>
      <c r="I27" s="1"/>
      <c r="J27" s="1"/>
      <c r="K27" s="1" t="s">
        <v>72</v>
      </c>
      <c r="L27" s="7">
        <v>2368</v>
      </c>
      <c r="M27" s="7">
        <v>321</v>
      </c>
      <c r="N27" s="7">
        <v>2689</v>
      </c>
      <c r="O27" s="7">
        <v>119</v>
      </c>
      <c r="P27" s="13">
        <f>+N27/O27</f>
        <v>22.596638655462186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">
      <c r="A28" s="1"/>
      <c r="B28" s="2"/>
      <c r="C28" s="1"/>
      <c r="D28" s="7"/>
      <c r="E28" s="1"/>
      <c r="F28" s="1"/>
      <c r="G28" s="1"/>
      <c r="H28" s="1"/>
      <c r="I28" s="1"/>
      <c r="J28" s="1"/>
      <c r="K28" s="1" t="s">
        <v>139</v>
      </c>
      <c r="L28" s="7">
        <v>1946</v>
      </c>
      <c r="M28" s="7">
        <v>168</v>
      </c>
      <c r="N28" s="7">
        <v>2114</v>
      </c>
      <c r="O28" s="7">
        <v>144</v>
      </c>
      <c r="P28" s="13">
        <f>+N28/O28</f>
        <v>14.680555555555555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">
      <c r="A29" s="1"/>
      <c r="B29" s="2"/>
      <c r="C29" s="1"/>
      <c r="D29" s="8" t="s">
        <v>57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">
      <c r="A30" s="1"/>
      <c r="B30" s="2"/>
      <c r="C30" s="1"/>
      <c r="D30" s="1"/>
      <c r="E30" s="1"/>
      <c r="F30" s="1"/>
      <c r="G30" s="1"/>
      <c r="H30" s="1"/>
      <c r="I30" s="1"/>
      <c r="J30" s="1"/>
      <c r="K30" s="20" t="s">
        <v>77</v>
      </c>
      <c r="L30" s="2" t="s">
        <v>275</v>
      </c>
      <c r="M30" s="1"/>
      <c r="N30" s="1" t="s">
        <v>276</v>
      </c>
      <c r="O30" s="1"/>
      <c r="P30" s="12">
        <v>38157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">
      <c r="A31" s="1"/>
      <c r="B31" s="2"/>
      <c r="C31" s="1"/>
      <c r="D31" s="7">
        <v>8</v>
      </c>
      <c r="E31" s="1" t="s">
        <v>11</v>
      </c>
      <c r="F31" s="1"/>
      <c r="G31" s="1"/>
      <c r="H31" s="1"/>
      <c r="I31" s="1"/>
      <c r="J31" s="1"/>
      <c r="K31" s="20" t="s">
        <v>78</v>
      </c>
      <c r="L31" s="2" t="s">
        <v>277</v>
      </c>
      <c r="M31" s="1"/>
      <c r="N31" s="1" t="s">
        <v>278</v>
      </c>
      <c r="O31" s="1"/>
      <c r="P31" s="12">
        <v>38171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">
      <c r="A32" s="1"/>
      <c r="B32" s="2"/>
      <c r="C32" s="1"/>
      <c r="D32" s="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">
      <c r="A33" s="1"/>
      <c r="B33" s="2"/>
      <c r="C33" s="1"/>
      <c r="D33" s="1" t="s">
        <v>326</v>
      </c>
      <c r="E33" s="1"/>
      <c r="F33" s="1"/>
      <c r="G33" s="1"/>
      <c r="H33" s="1"/>
      <c r="I33" s="1"/>
      <c r="J33" s="1"/>
      <c r="K33" s="20" t="s">
        <v>80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2">
      <c r="A34" s="1"/>
      <c r="B34" s="2"/>
      <c r="C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">
      <c r="A35" s="1"/>
      <c r="B35" s="1"/>
      <c r="C35" s="1"/>
      <c r="E35" s="1"/>
      <c r="F35" s="1"/>
      <c r="G35" s="1"/>
      <c r="H35" s="1"/>
      <c r="I35" s="1"/>
      <c r="J35" s="1"/>
      <c r="K35" s="7" t="s">
        <v>279</v>
      </c>
      <c r="L35" s="1" t="s">
        <v>39</v>
      </c>
      <c r="M35" s="1"/>
      <c r="N35" s="1" t="s">
        <v>280</v>
      </c>
      <c r="O35" s="1"/>
      <c r="P35" s="12">
        <v>38206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2">
      <c r="A36" s="1"/>
      <c r="B36" s="1"/>
      <c r="C36" s="1"/>
      <c r="E36" s="1"/>
      <c r="F36" s="1"/>
      <c r="G36" s="1"/>
      <c r="H36" s="1"/>
      <c r="I36" s="1"/>
      <c r="J36" s="1"/>
      <c r="K36" s="7"/>
      <c r="L36" s="1"/>
      <c r="M36" s="1"/>
      <c r="N36" s="1"/>
      <c r="O36" s="1"/>
      <c r="P36" s="1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">
      <c r="A37" s="1"/>
      <c r="B37" s="1"/>
      <c r="C37" s="1"/>
      <c r="E37" s="1"/>
      <c r="F37" s="1"/>
      <c r="G37" s="1"/>
      <c r="H37" s="1"/>
      <c r="I37" s="1"/>
      <c r="J37" s="1"/>
      <c r="K37" s="20" t="s">
        <v>83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26" t="s">
        <v>281</v>
      </c>
      <c r="L39" s="1" t="s">
        <v>282</v>
      </c>
      <c r="M39" s="1"/>
      <c r="N39" s="1" t="s">
        <v>280</v>
      </c>
      <c r="O39" s="1"/>
      <c r="P39" s="12">
        <v>38206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26"/>
      <c r="L44" s="1"/>
      <c r="M44" s="1"/>
      <c r="N44" s="1"/>
      <c r="O44" s="1"/>
      <c r="P44" s="12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26"/>
      <c r="L45" s="1"/>
      <c r="M45" s="1"/>
      <c r="N45" s="1"/>
      <c r="O45" s="1"/>
      <c r="P45" s="12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3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3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3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3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3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3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3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3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3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3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3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</sheetData>
  <phoneticPr fontId="0" type="noConversion"/>
  <pageMargins left="0.21" right="0.19685039370078741" top="0.31496062992125984" bottom="0.39370078740157483" header="0" footer="0"/>
  <pageSetup paperSize="9" scale="85" orientation="landscape" horizontalDpi="300" verticalDpi="30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211">
    <pageSetUpPr fitToPage="1"/>
  </sheetPr>
  <dimension ref="A1:X138"/>
  <sheetViews>
    <sheetView workbookViewId="0"/>
  </sheetViews>
  <sheetFormatPr defaultRowHeight="12.75" x14ac:dyDescent="0.2"/>
  <cols>
    <col min="1" max="1" width="12" customWidth="1"/>
    <col min="2" max="2" width="12.28515625" customWidth="1"/>
    <col min="8" max="8" width="4.7109375" customWidth="1"/>
    <col min="9" max="9" width="5" customWidth="1"/>
    <col min="10" max="10" width="3.5703125" customWidth="1"/>
    <col min="11" max="11" width="13.7109375" customWidth="1"/>
    <col min="17" max="17" width="10.42578125" bestFit="1" customWidth="1"/>
    <col min="19" max="19" width="8.140625" customWidth="1"/>
  </cols>
  <sheetData>
    <row r="1" spans="1:24" ht="46.5" customHeight="1" x14ac:dyDescent="0.2">
      <c r="B1" s="1"/>
      <c r="C1" s="1"/>
      <c r="D1" s="1"/>
      <c r="E1" s="1"/>
      <c r="F1" s="1"/>
      <c r="G1" s="19" t="s">
        <v>334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 t="s">
        <v>47</v>
      </c>
      <c r="B5" s="1">
        <v>7</v>
      </c>
      <c r="C5" s="1">
        <v>7</v>
      </c>
      <c r="D5" s="1">
        <v>0</v>
      </c>
      <c r="E5" s="1">
        <v>194</v>
      </c>
      <c r="F5" s="2">
        <v>91</v>
      </c>
      <c r="G5" s="3">
        <f t="shared" ref="G5:G19" si="0">+E5/(C5-D5)</f>
        <v>27.714285714285715</v>
      </c>
      <c r="H5" s="24">
        <v>1</v>
      </c>
      <c r="I5" s="24"/>
      <c r="J5" s="1"/>
      <c r="K5" s="1" t="s">
        <v>99</v>
      </c>
      <c r="L5" s="1">
        <v>61.5</v>
      </c>
      <c r="M5" s="1">
        <v>17</v>
      </c>
      <c r="N5" s="1">
        <v>156</v>
      </c>
      <c r="O5" s="1">
        <v>16</v>
      </c>
      <c r="P5" s="3">
        <f t="shared" ref="P5:P16" si="1">+N5/O5</f>
        <v>9.75</v>
      </c>
      <c r="Q5" s="29">
        <f t="shared" ref="Q5:Q18" si="2">+N5/(INT(L5)+(L5-INT(L5))*10/6)</f>
        <v>2.522911051212938</v>
      </c>
      <c r="R5" s="29">
        <f t="shared" ref="R5:R16" si="3">+(INT(L5)*6+(L5-INT(L5))*10)/O5</f>
        <v>23.1875</v>
      </c>
      <c r="S5" s="4" t="s">
        <v>311</v>
      </c>
      <c r="T5" s="1"/>
      <c r="U5" s="1"/>
      <c r="V5" s="1"/>
      <c r="W5" s="1"/>
      <c r="X5" s="1"/>
    </row>
    <row r="6" spans="1:24" x14ac:dyDescent="0.2">
      <c r="A6" s="1" t="s">
        <v>291</v>
      </c>
      <c r="B6" s="1">
        <v>13</v>
      </c>
      <c r="C6" s="1">
        <v>13</v>
      </c>
      <c r="D6" s="1">
        <v>3</v>
      </c>
      <c r="E6" s="1">
        <v>268</v>
      </c>
      <c r="F6" s="2">
        <v>79</v>
      </c>
      <c r="G6" s="3">
        <f t="shared" si="0"/>
        <v>26.8</v>
      </c>
      <c r="H6" s="24">
        <v>1</v>
      </c>
      <c r="I6" s="3"/>
      <c r="J6" s="1"/>
      <c r="K6" s="1" t="s">
        <v>93</v>
      </c>
      <c r="L6" s="1">
        <v>229.2</v>
      </c>
      <c r="M6" s="1">
        <v>72</v>
      </c>
      <c r="N6" s="1">
        <v>486</v>
      </c>
      <c r="O6" s="1">
        <v>46</v>
      </c>
      <c r="P6" s="3">
        <f t="shared" si="1"/>
        <v>10.565217391304348</v>
      </c>
      <c r="Q6" s="32">
        <f t="shared" si="2"/>
        <v>2.1191860465116279</v>
      </c>
      <c r="R6" s="32">
        <f t="shared" si="3"/>
        <v>29.913043478260871</v>
      </c>
      <c r="S6" s="4" t="s">
        <v>312</v>
      </c>
      <c r="T6" s="1"/>
      <c r="U6" s="1"/>
      <c r="V6" s="1"/>
      <c r="W6" s="1"/>
      <c r="X6" s="1"/>
    </row>
    <row r="7" spans="1:24" x14ac:dyDescent="0.2">
      <c r="A7" s="1" t="s">
        <v>101</v>
      </c>
      <c r="B7" s="1">
        <v>7</v>
      </c>
      <c r="C7" s="1">
        <v>7</v>
      </c>
      <c r="D7" s="1">
        <v>0</v>
      </c>
      <c r="E7" s="1">
        <v>152</v>
      </c>
      <c r="F7" s="2">
        <v>44</v>
      </c>
      <c r="G7" s="3">
        <f t="shared" si="0"/>
        <v>21.714285714285715</v>
      </c>
      <c r="H7" s="3"/>
      <c r="I7" s="3"/>
      <c r="J7" s="1"/>
      <c r="K7" s="16" t="s">
        <v>12</v>
      </c>
      <c r="L7" s="16">
        <v>73.2</v>
      </c>
      <c r="M7" s="16">
        <v>13</v>
      </c>
      <c r="N7" s="16">
        <v>231</v>
      </c>
      <c r="O7" s="16">
        <v>11</v>
      </c>
      <c r="P7" s="17">
        <f t="shared" si="1"/>
        <v>21</v>
      </c>
      <c r="Q7" s="32">
        <f t="shared" si="2"/>
        <v>3.1499999999999995</v>
      </c>
      <c r="R7" s="32">
        <f t="shared" si="3"/>
        <v>40</v>
      </c>
      <c r="S7" s="33" t="s">
        <v>313</v>
      </c>
      <c r="T7" s="1"/>
      <c r="U7" s="1"/>
      <c r="V7" s="1"/>
      <c r="W7" s="1"/>
      <c r="X7" s="1"/>
    </row>
    <row r="8" spans="1:24" x14ac:dyDescent="0.2">
      <c r="A8" s="1" t="s">
        <v>106</v>
      </c>
      <c r="B8" s="1">
        <v>16</v>
      </c>
      <c r="C8" s="1">
        <v>16</v>
      </c>
      <c r="D8" s="1">
        <v>1</v>
      </c>
      <c r="E8" s="1">
        <v>310</v>
      </c>
      <c r="F8" s="2" t="s">
        <v>298</v>
      </c>
      <c r="G8" s="3">
        <f t="shared" si="0"/>
        <v>20.666666666666668</v>
      </c>
      <c r="H8" s="3"/>
      <c r="I8" s="3"/>
      <c r="J8" s="1"/>
      <c r="K8" s="9" t="s">
        <v>291</v>
      </c>
      <c r="L8" s="9">
        <v>118</v>
      </c>
      <c r="M8" s="9">
        <v>16</v>
      </c>
      <c r="N8" s="9">
        <v>413</v>
      </c>
      <c r="O8" s="9">
        <v>19</v>
      </c>
      <c r="P8" s="10">
        <f t="shared" si="1"/>
        <v>21.736842105263158</v>
      </c>
      <c r="Q8" s="30">
        <f t="shared" si="2"/>
        <v>3.5</v>
      </c>
      <c r="R8" s="30">
        <f t="shared" si="3"/>
        <v>37.263157894736842</v>
      </c>
      <c r="S8" s="11" t="s">
        <v>314</v>
      </c>
      <c r="T8" s="1"/>
      <c r="U8" s="1"/>
      <c r="V8" s="1"/>
      <c r="W8" s="1"/>
      <c r="X8" s="1"/>
    </row>
    <row r="9" spans="1:24" x14ac:dyDescent="0.2">
      <c r="A9" s="1" t="s">
        <v>90</v>
      </c>
      <c r="B9" s="1">
        <v>10</v>
      </c>
      <c r="C9" s="1">
        <v>10</v>
      </c>
      <c r="D9" s="1">
        <v>0</v>
      </c>
      <c r="E9" s="1">
        <v>176</v>
      </c>
      <c r="F9" s="2">
        <v>48</v>
      </c>
      <c r="G9" s="3">
        <f t="shared" si="0"/>
        <v>17.600000000000001</v>
      </c>
      <c r="H9" s="3"/>
      <c r="I9" s="3"/>
      <c r="J9" s="1"/>
      <c r="K9" s="1" t="s">
        <v>92</v>
      </c>
      <c r="L9" s="1">
        <v>46</v>
      </c>
      <c r="M9" s="1">
        <v>6</v>
      </c>
      <c r="N9" s="1">
        <v>139</v>
      </c>
      <c r="O9" s="1">
        <v>6</v>
      </c>
      <c r="P9" s="3">
        <f t="shared" si="1"/>
        <v>23.166666666666668</v>
      </c>
      <c r="Q9" s="29">
        <f t="shared" si="2"/>
        <v>3.0217391304347827</v>
      </c>
      <c r="R9" s="29">
        <f t="shared" si="3"/>
        <v>46</v>
      </c>
      <c r="S9" s="1"/>
      <c r="T9" s="1"/>
      <c r="U9" s="1"/>
      <c r="V9" s="1"/>
      <c r="W9" s="1"/>
      <c r="X9" s="1"/>
    </row>
    <row r="10" spans="1:24" x14ac:dyDescent="0.2">
      <c r="A10" s="1" t="s">
        <v>183</v>
      </c>
      <c r="B10" s="1">
        <v>6</v>
      </c>
      <c r="C10" s="1">
        <v>6</v>
      </c>
      <c r="D10" s="1">
        <v>0</v>
      </c>
      <c r="E10" s="1">
        <v>86</v>
      </c>
      <c r="F10" s="2">
        <v>25</v>
      </c>
      <c r="G10" s="3">
        <f t="shared" si="0"/>
        <v>14.333333333333334</v>
      </c>
      <c r="H10" s="3"/>
      <c r="I10" s="3"/>
      <c r="J10" s="1"/>
      <c r="K10" s="1" t="s">
        <v>182</v>
      </c>
      <c r="L10" s="1">
        <v>27.2</v>
      </c>
      <c r="M10" s="1">
        <v>5</v>
      </c>
      <c r="N10" s="1">
        <v>110</v>
      </c>
      <c r="O10" s="1">
        <v>5</v>
      </c>
      <c r="P10" s="3">
        <f t="shared" si="1"/>
        <v>22</v>
      </c>
      <c r="Q10" s="29">
        <f t="shared" si="2"/>
        <v>4.024390243902439</v>
      </c>
      <c r="R10" s="29">
        <f t="shared" si="3"/>
        <v>32.799999999999997</v>
      </c>
      <c r="S10" s="1"/>
      <c r="T10" s="1"/>
      <c r="U10" s="1"/>
      <c r="V10" s="1"/>
      <c r="W10" s="1"/>
      <c r="X10" s="1"/>
    </row>
    <row r="11" spans="1:24" x14ac:dyDescent="0.2">
      <c r="A11" s="1" t="s">
        <v>93</v>
      </c>
      <c r="B11" s="1">
        <v>17</v>
      </c>
      <c r="C11" s="1">
        <v>13</v>
      </c>
      <c r="D11" s="1">
        <v>8</v>
      </c>
      <c r="E11" s="1">
        <v>66</v>
      </c>
      <c r="F11" s="2" t="s">
        <v>299</v>
      </c>
      <c r="G11" s="3">
        <f t="shared" si="0"/>
        <v>13.2</v>
      </c>
      <c r="H11" s="3"/>
      <c r="I11" s="3"/>
      <c r="J11" s="1"/>
      <c r="K11" s="1" t="s">
        <v>15</v>
      </c>
      <c r="L11" s="1">
        <v>27.5</v>
      </c>
      <c r="M11" s="1">
        <v>1</v>
      </c>
      <c r="N11" s="1">
        <v>139</v>
      </c>
      <c r="O11" s="1">
        <v>5</v>
      </c>
      <c r="P11" s="3">
        <f t="shared" si="1"/>
        <v>27.8</v>
      </c>
      <c r="Q11" s="29">
        <f t="shared" si="2"/>
        <v>4.9940119760479043</v>
      </c>
      <c r="R11" s="29">
        <f t="shared" si="3"/>
        <v>33.4</v>
      </c>
      <c r="S11" s="1"/>
      <c r="T11" s="1"/>
      <c r="U11" s="1"/>
      <c r="V11" s="1"/>
      <c r="W11" s="1"/>
      <c r="X11" s="1"/>
    </row>
    <row r="12" spans="1:24" x14ac:dyDescent="0.2">
      <c r="A12" s="1" t="s">
        <v>297</v>
      </c>
      <c r="B12" s="1">
        <v>9</v>
      </c>
      <c r="C12" s="1">
        <v>9</v>
      </c>
      <c r="D12" s="1">
        <v>3</v>
      </c>
      <c r="E12" s="1">
        <v>70</v>
      </c>
      <c r="F12" s="2" t="s">
        <v>286</v>
      </c>
      <c r="G12" s="3">
        <f t="shared" si="0"/>
        <v>11.666666666666666</v>
      </c>
      <c r="H12" s="3"/>
      <c r="I12" s="3"/>
      <c r="J12" s="1"/>
      <c r="K12" s="1" t="s">
        <v>106</v>
      </c>
      <c r="L12" s="1">
        <v>17</v>
      </c>
      <c r="M12" s="1">
        <v>1</v>
      </c>
      <c r="N12" s="1">
        <v>89</v>
      </c>
      <c r="O12" s="1">
        <v>2</v>
      </c>
      <c r="P12" s="3">
        <f t="shared" si="1"/>
        <v>44.5</v>
      </c>
      <c r="Q12" s="29">
        <f t="shared" si="2"/>
        <v>5.2352941176470589</v>
      </c>
      <c r="R12" s="29">
        <f t="shared" si="3"/>
        <v>51</v>
      </c>
      <c r="S12" s="1"/>
      <c r="T12" s="1"/>
      <c r="U12" s="1"/>
      <c r="V12" s="1"/>
      <c r="W12" s="1"/>
      <c r="X12" s="1"/>
    </row>
    <row r="13" spans="1:24" x14ac:dyDescent="0.2">
      <c r="A13" s="1" t="s">
        <v>14</v>
      </c>
      <c r="B13" s="1">
        <v>13</v>
      </c>
      <c r="C13" s="1">
        <v>13</v>
      </c>
      <c r="D13" s="1">
        <v>0</v>
      </c>
      <c r="E13" s="1">
        <v>127</v>
      </c>
      <c r="F13" s="2">
        <v>44</v>
      </c>
      <c r="G13" s="3">
        <f t="shared" si="0"/>
        <v>9.7692307692307701</v>
      </c>
      <c r="H13" s="3"/>
      <c r="I13" s="3"/>
      <c r="J13" s="1"/>
      <c r="K13" s="1" t="s">
        <v>16</v>
      </c>
      <c r="L13" s="1">
        <v>13</v>
      </c>
      <c r="M13" s="1">
        <v>2</v>
      </c>
      <c r="N13" s="1">
        <v>34</v>
      </c>
      <c r="O13" s="1">
        <v>1</v>
      </c>
      <c r="P13" s="3">
        <f t="shared" si="1"/>
        <v>34</v>
      </c>
      <c r="Q13" s="29">
        <f t="shared" si="2"/>
        <v>2.6153846153846154</v>
      </c>
      <c r="R13" s="29">
        <f t="shared" si="3"/>
        <v>78</v>
      </c>
      <c r="S13" s="1"/>
      <c r="T13" s="1"/>
      <c r="U13" s="1"/>
      <c r="V13" s="1"/>
      <c r="W13" s="1"/>
      <c r="X13" s="1"/>
    </row>
    <row r="14" spans="1:24" x14ac:dyDescent="0.2">
      <c r="A14" s="1" t="s">
        <v>102</v>
      </c>
      <c r="B14" s="1">
        <v>10</v>
      </c>
      <c r="C14" s="1">
        <v>9</v>
      </c>
      <c r="D14" s="1">
        <v>1</v>
      </c>
      <c r="E14" s="1">
        <v>72</v>
      </c>
      <c r="F14" s="2">
        <v>29</v>
      </c>
      <c r="G14" s="3">
        <f t="shared" si="0"/>
        <v>9</v>
      </c>
      <c r="H14" s="3"/>
      <c r="I14" s="3"/>
      <c r="J14" s="1"/>
      <c r="K14" s="1" t="s">
        <v>297</v>
      </c>
      <c r="L14" s="1">
        <v>8</v>
      </c>
      <c r="M14" s="1">
        <v>1</v>
      </c>
      <c r="N14" s="1">
        <v>41</v>
      </c>
      <c r="O14" s="1">
        <v>1</v>
      </c>
      <c r="P14" s="3">
        <f t="shared" si="1"/>
        <v>41</v>
      </c>
      <c r="Q14" s="29">
        <f t="shared" si="2"/>
        <v>5.125</v>
      </c>
      <c r="R14" s="29">
        <f t="shared" si="3"/>
        <v>48</v>
      </c>
      <c r="S14" s="1"/>
      <c r="T14" s="1"/>
      <c r="U14" s="1"/>
      <c r="V14" s="1"/>
      <c r="W14" s="1"/>
      <c r="X14" s="1"/>
    </row>
    <row r="15" spans="1:24" x14ac:dyDescent="0.2">
      <c r="A15" s="1" t="s">
        <v>12</v>
      </c>
      <c r="B15" s="1">
        <v>7</v>
      </c>
      <c r="C15" s="1">
        <v>7</v>
      </c>
      <c r="D15" s="1">
        <v>0</v>
      </c>
      <c r="E15" s="1">
        <v>44</v>
      </c>
      <c r="F15" s="2">
        <v>22</v>
      </c>
      <c r="G15" s="3">
        <f t="shared" si="0"/>
        <v>6.2857142857142856</v>
      </c>
      <c r="H15" s="3"/>
      <c r="I15" s="3"/>
      <c r="J15" s="1"/>
      <c r="K15" s="1" t="s">
        <v>315</v>
      </c>
      <c r="L15" s="1">
        <v>10</v>
      </c>
      <c r="M15" s="1">
        <v>1</v>
      </c>
      <c r="N15" s="1">
        <v>45</v>
      </c>
      <c r="O15" s="1">
        <v>1</v>
      </c>
      <c r="P15" s="3">
        <f t="shared" si="1"/>
        <v>45</v>
      </c>
      <c r="Q15" s="29">
        <f t="shared" si="2"/>
        <v>4.5</v>
      </c>
      <c r="R15" s="29">
        <f t="shared" si="3"/>
        <v>60</v>
      </c>
      <c r="S15" s="1"/>
      <c r="T15" s="1"/>
      <c r="U15" s="1"/>
      <c r="V15" s="1"/>
      <c r="W15" s="1"/>
      <c r="X15" s="1"/>
    </row>
    <row r="16" spans="1:24" x14ac:dyDescent="0.2">
      <c r="A16" s="1" t="s">
        <v>182</v>
      </c>
      <c r="B16" s="1">
        <v>13</v>
      </c>
      <c r="C16" s="1">
        <v>11</v>
      </c>
      <c r="D16" s="1">
        <v>5</v>
      </c>
      <c r="E16" s="1">
        <v>33</v>
      </c>
      <c r="F16" s="2">
        <v>11</v>
      </c>
      <c r="G16" s="3">
        <f t="shared" si="0"/>
        <v>5.5</v>
      </c>
      <c r="H16" s="3"/>
      <c r="I16" s="3"/>
      <c r="J16" s="1"/>
      <c r="K16" s="1" t="s">
        <v>35</v>
      </c>
      <c r="L16" s="1">
        <v>7.2</v>
      </c>
      <c r="M16" s="1">
        <v>0</v>
      </c>
      <c r="N16" s="1">
        <v>55</v>
      </c>
      <c r="O16" s="1">
        <v>1</v>
      </c>
      <c r="P16" s="3">
        <f t="shared" si="1"/>
        <v>55</v>
      </c>
      <c r="Q16" s="29">
        <f t="shared" si="2"/>
        <v>7.4999999999999991</v>
      </c>
      <c r="R16" s="29">
        <f t="shared" si="3"/>
        <v>44</v>
      </c>
      <c r="S16" s="1"/>
      <c r="T16" s="1"/>
      <c r="U16" s="1"/>
      <c r="V16" s="1"/>
      <c r="W16" s="1"/>
      <c r="X16" s="1"/>
    </row>
    <row r="17" spans="1:24" x14ac:dyDescent="0.2">
      <c r="A17" s="1" t="s">
        <v>99</v>
      </c>
      <c r="B17" s="1">
        <v>7</v>
      </c>
      <c r="C17" s="1">
        <v>7</v>
      </c>
      <c r="D17" s="1">
        <v>0</v>
      </c>
      <c r="E17" s="1">
        <v>27</v>
      </c>
      <c r="F17" s="2">
        <v>15</v>
      </c>
      <c r="G17" s="3">
        <f t="shared" si="0"/>
        <v>3.8571428571428572</v>
      </c>
      <c r="H17" s="3"/>
      <c r="I17" s="3"/>
      <c r="J17" s="1"/>
      <c r="K17" s="1" t="s">
        <v>301</v>
      </c>
      <c r="L17" s="1">
        <v>3</v>
      </c>
      <c r="M17" s="1">
        <v>0</v>
      </c>
      <c r="N17" s="1">
        <v>19</v>
      </c>
      <c r="O17" s="1">
        <v>0</v>
      </c>
      <c r="P17" s="6" t="s">
        <v>52</v>
      </c>
      <c r="Q17" s="29">
        <f t="shared" si="2"/>
        <v>6.333333333333333</v>
      </c>
      <c r="R17" s="6" t="s">
        <v>52</v>
      </c>
      <c r="S17" s="1"/>
      <c r="T17" s="1"/>
      <c r="U17" s="1"/>
      <c r="V17" s="1"/>
      <c r="W17" s="1"/>
      <c r="X17" s="1"/>
    </row>
    <row r="18" spans="1:24" x14ac:dyDescent="0.2">
      <c r="A18" s="1" t="s">
        <v>15</v>
      </c>
      <c r="B18" s="1">
        <v>14</v>
      </c>
      <c r="C18" s="1">
        <v>9</v>
      </c>
      <c r="D18" s="1">
        <v>1</v>
      </c>
      <c r="E18" s="1">
        <v>11</v>
      </c>
      <c r="F18" s="2" t="s">
        <v>300</v>
      </c>
      <c r="G18" s="3">
        <f t="shared" si="0"/>
        <v>1.375</v>
      </c>
      <c r="H18" s="1"/>
      <c r="I18" s="1"/>
      <c r="J18" s="1"/>
      <c r="K18" s="1" t="s">
        <v>102</v>
      </c>
      <c r="L18" s="1">
        <v>5</v>
      </c>
      <c r="M18" s="1">
        <v>0</v>
      </c>
      <c r="N18" s="1">
        <v>32</v>
      </c>
      <c r="O18" s="1">
        <v>0</v>
      </c>
      <c r="P18" s="6" t="s">
        <v>52</v>
      </c>
      <c r="Q18" s="29">
        <f t="shared" si="2"/>
        <v>6.4</v>
      </c>
      <c r="R18" s="6" t="s">
        <v>52</v>
      </c>
      <c r="S18" s="1"/>
      <c r="T18" s="1"/>
      <c r="U18" s="1"/>
      <c r="V18" s="1"/>
      <c r="W18" s="1"/>
      <c r="X18" s="1"/>
    </row>
    <row r="19" spans="1:24" x14ac:dyDescent="0.2">
      <c r="A19" s="1" t="s">
        <v>332</v>
      </c>
      <c r="B19" s="1">
        <v>5</v>
      </c>
      <c r="C19" s="1">
        <v>5</v>
      </c>
      <c r="D19" s="1">
        <v>0</v>
      </c>
      <c r="E19" s="1">
        <v>2</v>
      </c>
      <c r="F19" s="2">
        <v>2</v>
      </c>
      <c r="G19" s="3">
        <f t="shared" si="0"/>
        <v>0.4</v>
      </c>
      <c r="H19" s="1"/>
      <c r="I19" s="1"/>
      <c r="J19" s="1"/>
      <c r="K19" s="1"/>
      <c r="L19" s="1"/>
      <c r="M19" s="1"/>
      <c r="N19" s="1"/>
      <c r="O19" s="1"/>
      <c r="P19" s="3"/>
      <c r="Q19" s="29"/>
      <c r="R19" s="29"/>
      <c r="S19" s="1"/>
      <c r="T19" s="1"/>
      <c r="U19" s="1"/>
      <c r="V19" s="1"/>
      <c r="W19" s="1"/>
      <c r="X19" s="1"/>
    </row>
    <row r="20" spans="1:24" x14ac:dyDescent="0.2">
      <c r="A20" s="23" t="s">
        <v>138</v>
      </c>
      <c r="B20" s="1"/>
      <c r="C20" s="1"/>
      <c r="D20" s="1"/>
      <c r="E20" s="1"/>
      <c r="F20" s="1"/>
      <c r="G20" s="1"/>
      <c r="H20" s="1"/>
      <c r="I20" s="1"/>
      <c r="J20" s="1"/>
      <c r="K20" s="23" t="s">
        <v>62</v>
      </c>
      <c r="L20" s="1"/>
      <c r="M20" s="1"/>
      <c r="N20" s="1"/>
      <c r="O20" s="1"/>
      <c r="P20" s="1"/>
      <c r="Q20" s="1"/>
      <c r="R20" s="29"/>
      <c r="S20" s="1"/>
      <c r="T20" s="1"/>
      <c r="U20" s="1"/>
      <c r="V20" s="1"/>
      <c r="W20" s="1"/>
      <c r="X20" s="1"/>
    </row>
    <row r="21" spans="1:24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L21" s="1"/>
      <c r="M21" s="1"/>
      <c r="N21" s="1"/>
      <c r="O21" s="1"/>
      <c r="P21" s="1"/>
      <c r="Q21" s="1"/>
      <c r="R21" s="29"/>
      <c r="S21" s="1"/>
      <c r="T21" s="1"/>
      <c r="U21" s="1"/>
      <c r="V21" s="1"/>
      <c r="W21" s="1"/>
      <c r="X21" s="1"/>
    </row>
    <row r="22" spans="1:24" x14ac:dyDescent="0.2">
      <c r="A22" s="8" t="s">
        <v>22</v>
      </c>
      <c r="B22" s="1"/>
      <c r="C22" s="1"/>
      <c r="D22" s="8" t="s">
        <v>53</v>
      </c>
      <c r="E22" s="1"/>
      <c r="F22" s="1"/>
      <c r="G22" s="1"/>
      <c r="H22" s="1"/>
      <c r="I22" s="1"/>
      <c r="J22" s="1"/>
      <c r="K22" s="8" t="s">
        <v>66</v>
      </c>
      <c r="L22" s="1"/>
      <c r="M22" s="1"/>
      <c r="N22" s="1"/>
      <c r="O22" s="1"/>
      <c r="P22" s="1"/>
      <c r="Q22" s="1"/>
      <c r="R22" s="6"/>
      <c r="S22" s="1"/>
      <c r="T22" s="1"/>
      <c r="U22" s="1"/>
      <c r="V22" s="1"/>
      <c r="W22" s="1"/>
      <c r="X22" s="1"/>
    </row>
    <row r="23" spans="1:24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6"/>
      <c r="S23" s="1"/>
      <c r="T23" s="1"/>
      <c r="U23" s="1"/>
      <c r="V23" s="1"/>
      <c r="W23" s="1"/>
      <c r="X23" s="1"/>
    </row>
    <row r="24" spans="1:24" x14ac:dyDescent="0.2">
      <c r="A24" s="1" t="s">
        <v>92</v>
      </c>
      <c r="B24" s="2" t="s">
        <v>304</v>
      </c>
      <c r="C24" s="1"/>
      <c r="D24" s="7">
        <v>7</v>
      </c>
      <c r="E24" s="1" t="s">
        <v>106</v>
      </c>
      <c r="F24" s="1"/>
      <c r="G24" s="1"/>
      <c r="H24" s="1"/>
      <c r="I24" s="1"/>
      <c r="J24" s="1"/>
      <c r="K24" s="21" t="s">
        <v>67</v>
      </c>
      <c r="L24" s="21" t="s">
        <v>68</v>
      </c>
      <c r="M24" s="21" t="s">
        <v>69</v>
      </c>
      <c r="N24" s="21" t="s">
        <v>70</v>
      </c>
      <c r="O24" s="21" t="s">
        <v>71</v>
      </c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 t="s">
        <v>91</v>
      </c>
      <c r="B25" s="2" t="s">
        <v>305</v>
      </c>
      <c r="C25" s="1"/>
      <c r="D25" s="7">
        <v>6</v>
      </c>
      <c r="E25" s="1" t="s">
        <v>316</v>
      </c>
      <c r="F25" s="1"/>
      <c r="G25" s="1"/>
      <c r="H25" s="1"/>
      <c r="I25" s="1"/>
      <c r="J25" s="1"/>
      <c r="K25" s="7">
        <v>19</v>
      </c>
      <c r="L25" s="7">
        <v>3</v>
      </c>
      <c r="M25" s="7">
        <v>1</v>
      </c>
      <c r="N25" s="7">
        <v>13</v>
      </c>
      <c r="O25" s="7">
        <v>2</v>
      </c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 t="s">
        <v>16</v>
      </c>
      <c r="B26" s="2" t="s">
        <v>306</v>
      </c>
      <c r="C26" s="1"/>
      <c r="D26" s="7">
        <v>4</v>
      </c>
      <c r="E26" s="1" t="s">
        <v>317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 t="s">
        <v>187</v>
      </c>
      <c r="B27" s="2" t="s">
        <v>333</v>
      </c>
      <c r="C27" s="1"/>
      <c r="D27" s="7">
        <v>3</v>
      </c>
      <c r="E27" s="1" t="s">
        <v>318</v>
      </c>
      <c r="F27" s="1"/>
      <c r="G27" s="1"/>
      <c r="H27" s="1"/>
      <c r="I27" s="1"/>
      <c r="J27" s="1"/>
      <c r="K27" s="1"/>
      <c r="L27" s="20" t="s">
        <v>4</v>
      </c>
      <c r="M27" s="20" t="s">
        <v>73</v>
      </c>
      <c r="N27" s="20" t="s">
        <v>74</v>
      </c>
      <c r="O27" s="20" t="s">
        <v>25</v>
      </c>
      <c r="P27" s="20" t="s">
        <v>75</v>
      </c>
      <c r="Q27" s="20"/>
      <c r="R27" s="1"/>
      <c r="S27" s="1"/>
      <c r="T27" s="1"/>
      <c r="U27" s="1"/>
      <c r="V27" s="1"/>
      <c r="W27" s="1"/>
      <c r="X27" s="1"/>
    </row>
    <row r="28" spans="1:24" x14ac:dyDescent="0.2">
      <c r="A28" s="1" t="s">
        <v>35</v>
      </c>
      <c r="B28" s="2" t="s">
        <v>307</v>
      </c>
      <c r="C28" s="1"/>
      <c r="D28" s="7">
        <v>2</v>
      </c>
      <c r="E28" s="1" t="s">
        <v>319</v>
      </c>
      <c r="F28" s="1"/>
      <c r="G28" s="1"/>
      <c r="H28" s="1"/>
      <c r="I28" s="1"/>
      <c r="J28" s="1"/>
      <c r="K28" s="1" t="s">
        <v>72</v>
      </c>
      <c r="L28" s="7">
        <v>1792</v>
      </c>
      <c r="M28" s="7">
        <v>293</v>
      </c>
      <c r="N28" s="7">
        <v>2085</v>
      </c>
      <c r="O28" s="7">
        <v>151</v>
      </c>
      <c r="P28" s="13">
        <f>+N28/O28</f>
        <v>13.80794701986755</v>
      </c>
      <c r="Q28" s="13"/>
      <c r="R28" s="1"/>
      <c r="S28" s="1"/>
      <c r="T28" s="1"/>
      <c r="U28" s="1"/>
      <c r="V28" s="1"/>
      <c r="W28" s="1"/>
      <c r="X28" s="1"/>
    </row>
    <row r="29" spans="1:24" x14ac:dyDescent="0.2">
      <c r="A29" s="1" t="s">
        <v>185</v>
      </c>
      <c r="B29" s="2" t="s">
        <v>308</v>
      </c>
      <c r="C29" s="1"/>
      <c r="D29" s="7">
        <v>1</v>
      </c>
      <c r="E29" s="1" t="s">
        <v>320</v>
      </c>
      <c r="F29" s="1"/>
      <c r="G29" s="1"/>
      <c r="H29" s="1"/>
      <c r="I29" s="1"/>
      <c r="J29" s="1"/>
      <c r="K29" s="1" t="s">
        <v>139</v>
      </c>
      <c r="L29" s="7">
        <v>1989</v>
      </c>
      <c r="M29" s="7">
        <v>165</v>
      </c>
      <c r="N29" s="7">
        <v>2154</v>
      </c>
      <c r="O29" s="7">
        <v>116</v>
      </c>
      <c r="P29" s="13">
        <f>+N29/O29</f>
        <v>18.568965517241381</v>
      </c>
      <c r="Q29" s="13"/>
      <c r="R29" s="1"/>
      <c r="S29" s="1"/>
      <c r="T29" s="1"/>
      <c r="U29" s="1"/>
      <c r="V29" s="1"/>
      <c r="W29" s="1"/>
      <c r="X29" s="1"/>
    </row>
    <row r="30" spans="1:24" x14ac:dyDescent="0.2">
      <c r="A30" s="1" t="s">
        <v>301</v>
      </c>
      <c r="B30" s="2" t="s">
        <v>309</v>
      </c>
      <c r="C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 t="s">
        <v>37</v>
      </c>
      <c r="B31" s="2" t="s">
        <v>310</v>
      </c>
      <c r="C31" s="1"/>
      <c r="D31" s="8" t="s">
        <v>57</v>
      </c>
      <c r="E31" s="1"/>
      <c r="F31" s="1"/>
      <c r="G31" s="1"/>
      <c r="H31" s="1"/>
      <c r="I31" s="1"/>
      <c r="J31" s="1"/>
      <c r="K31" s="20" t="s">
        <v>77</v>
      </c>
      <c r="L31" s="2" t="s">
        <v>321</v>
      </c>
      <c r="M31" s="1"/>
      <c r="N31" s="1" t="s">
        <v>322</v>
      </c>
      <c r="O31" s="1"/>
      <c r="P31" s="1"/>
      <c r="Q31" s="12">
        <v>38164</v>
      </c>
      <c r="R31" s="20"/>
      <c r="S31" s="1"/>
      <c r="T31" s="1"/>
      <c r="U31" s="1"/>
      <c r="V31" s="1"/>
      <c r="W31" s="1"/>
      <c r="X31" s="1"/>
    </row>
    <row r="32" spans="1:24" x14ac:dyDescent="0.2">
      <c r="A32" s="1" t="s">
        <v>39</v>
      </c>
      <c r="B32" s="2">
        <v>6</v>
      </c>
      <c r="C32" s="1"/>
      <c r="D32" s="1"/>
      <c r="E32" s="1"/>
      <c r="F32" s="1"/>
      <c r="G32" s="1"/>
      <c r="H32" s="1"/>
      <c r="I32" s="1"/>
      <c r="J32" s="1"/>
      <c r="K32" s="20" t="s">
        <v>78</v>
      </c>
      <c r="L32" s="2">
        <v>32</v>
      </c>
      <c r="M32" s="1"/>
      <c r="N32" s="1" t="s">
        <v>323</v>
      </c>
      <c r="O32" s="1"/>
      <c r="P32" s="1"/>
      <c r="Q32" s="12">
        <v>38108</v>
      </c>
      <c r="R32" s="13"/>
      <c r="S32" s="1"/>
      <c r="T32" s="1"/>
      <c r="U32" s="1"/>
      <c r="V32" s="1"/>
      <c r="W32" s="1"/>
      <c r="X32" s="1"/>
    </row>
    <row r="33" spans="1:24" x14ac:dyDescent="0.2">
      <c r="A33" s="1" t="s">
        <v>302</v>
      </c>
      <c r="B33" s="2">
        <v>4</v>
      </c>
      <c r="C33" s="1"/>
      <c r="D33" s="7">
        <v>2</v>
      </c>
      <c r="E33" s="1" t="s">
        <v>101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3"/>
      <c r="S33" s="1"/>
      <c r="T33" s="1"/>
      <c r="U33" s="1"/>
      <c r="V33" s="1"/>
      <c r="W33" s="1"/>
      <c r="X33" s="1"/>
    </row>
    <row r="34" spans="1:24" x14ac:dyDescent="0.2">
      <c r="A34" s="1" t="s">
        <v>50</v>
      </c>
      <c r="B34" s="2">
        <v>1</v>
      </c>
      <c r="C34" s="1"/>
      <c r="D34" s="7"/>
      <c r="E34" s="1"/>
      <c r="F34" s="1"/>
      <c r="G34" s="1"/>
      <c r="H34" s="1"/>
      <c r="I34" s="1"/>
      <c r="J34" s="1"/>
      <c r="K34" s="20" t="s">
        <v>118</v>
      </c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 t="s">
        <v>303</v>
      </c>
      <c r="B35" s="2">
        <v>0</v>
      </c>
      <c r="C35" s="1"/>
      <c r="D35" s="1" t="s">
        <v>205</v>
      </c>
      <c r="E35" s="1"/>
      <c r="F35" s="1"/>
      <c r="G35" s="1"/>
      <c r="H35" s="1"/>
      <c r="I35" s="1"/>
      <c r="J35" s="1"/>
      <c r="K35" s="7">
        <v>91</v>
      </c>
      <c r="L35" s="1" t="s">
        <v>47</v>
      </c>
      <c r="M35" s="1"/>
      <c r="N35" s="1" t="s">
        <v>324</v>
      </c>
      <c r="O35" s="1"/>
      <c r="P35" s="1"/>
      <c r="Q35" s="12">
        <v>38164</v>
      </c>
      <c r="R35" s="1"/>
      <c r="T35" s="1"/>
      <c r="U35" s="1"/>
      <c r="V35" s="1"/>
      <c r="W35" s="1"/>
      <c r="X35" s="1"/>
    </row>
    <row r="36" spans="1:24" x14ac:dyDescent="0.2">
      <c r="A36" s="1"/>
      <c r="B36" s="1"/>
      <c r="C36" s="1"/>
      <c r="E36" s="1"/>
      <c r="F36" s="1"/>
      <c r="G36" s="1"/>
      <c r="H36" s="1"/>
      <c r="I36" s="1"/>
      <c r="J36" s="1"/>
      <c r="O36" s="1"/>
      <c r="P36" s="1"/>
      <c r="Q36" s="12"/>
      <c r="R36" s="1"/>
      <c r="T36" s="1"/>
      <c r="U36" s="1"/>
      <c r="V36" s="1"/>
      <c r="W36" s="1"/>
      <c r="X36" s="1"/>
    </row>
    <row r="37" spans="1:24" x14ac:dyDescent="0.2">
      <c r="A37" s="1"/>
      <c r="B37" s="1"/>
      <c r="C37" s="1"/>
      <c r="E37" s="1"/>
      <c r="F37" s="1"/>
      <c r="G37" s="1"/>
      <c r="H37" s="1"/>
      <c r="I37" s="1"/>
      <c r="J37" s="1"/>
      <c r="K37" s="20" t="s">
        <v>83</v>
      </c>
      <c r="L37" s="1"/>
      <c r="M37" s="1"/>
      <c r="N37" s="1"/>
      <c r="O37" s="1"/>
      <c r="P37" s="1"/>
      <c r="Q37" s="12"/>
      <c r="R37" s="1"/>
      <c r="T37" s="1"/>
      <c r="U37" s="1"/>
      <c r="V37" s="1"/>
      <c r="W37" s="1"/>
      <c r="X37" s="1"/>
    </row>
    <row r="38" spans="1:24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4" t="s">
        <v>312</v>
      </c>
      <c r="L38" s="1" t="s">
        <v>93</v>
      </c>
      <c r="M38" s="1"/>
      <c r="N38" s="1" t="s">
        <v>325</v>
      </c>
      <c r="O38" s="1"/>
      <c r="P38" s="1"/>
      <c r="Q38" s="12">
        <v>38227</v>
      </c>
      <c r="R38" s="1"/>
      <c r="T38" s="1"/>
      <c r="U38" s="1"/>
      <c r="V38" s="1"/>
      <c r="W38" s="1"/>
      <c r="X38" s="1"/>
    </row>
    <row r="39" spans="1:24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O41" s="1"/>
      <c r="P41" s="12"/>
      <c r="Q41" s="12"/>
      <c r="R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R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R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R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R45" s="12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T136" s="1"/>
      <c r="U136" s="1"/>
      <c r="V136" s="1"/>
      <c r="W136" s="1"/>
    </row>
    <row r="137" spans="1:23" x14ac:dyDescent="0.2">
      <c r="A137" s="1"/>
      <c r="B137" s="1"/>
      <c r="C137" s="1"/>
      <c r="D137" s="1"/>
      <c r="E137" s="1"/>
      <c r="F137" s="1"/>
      <c r="G137" s="1"/>
    </row>
    <row r="138" spans="1:23" x14ac:dyDescent="0.2">
      <c r="A138" s="1"/>
      <c r="B138" s="1"/>
      <c r="C138" s="1"/>
      <c r="D138" s="1"/>
      <c r="E138" s="1"/>
      <c r="F138" s="1"/>
      <c r="G138" s="1"/>
    </row>
  </sheetData>
  <phoneticPr fontId="0" type="noConversion"/>
  <pageMargins left="0.19685039370078741" right="0.19685039370078741" top="0.19685039370078741" bottom="0.19685039370078741" header="0" footer="0"/>
  <pageSetup paperSize="9" scale="84" orientation="landscape" horizontalDpi="300" verticalDpi="30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11">
    <pageSetUpPr fitToPage="1"/>
  </sheetPr>
  <dimension ref="A1:AI128"/>
  <sheetViews>
    <sheetView workbookViewId="0"/>
  </sheetViews>
  <sheetFormatPr defaultRowHeight="12.75" x14ac:dyDescent="0.2"/>
  <cols>
    <col min="1" max="1" width="14" customWidth="1"/>
    <col min="2" max="2" width="12" customWidth="1"/>
    <col min="3" max="3" width="8" customWidth="1"/>
    <col min="4" max="4" width="7.5703125" customWidth="1"/>
    <col min="5" max="5" width="8.140625" customWidth="1"/>
    <col min="6" max="6" width="8.42578125" customWidth="1"/>
    <col min="8" max="8" width="4.140625" customWidth="1"/>
    <col min="9" max="9" width="4.85546875" customWidth="1"/>
    <col min="10" max="10" width="3.5703125" customWidth="1"/>
    <col min="11" max="11" width="13.140625" customWidth="1"/>
    <col min="15" max="16" width="10.42578125" bestFit="1" customWidth="1"/>
  </cols>
  <sheetData>
    <row r="1" spans="1:35" ht="15" x14ac:dyDescent="0.2">
      <c r="A1" s="19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35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35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0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">
      <c r="A5" s="1" t="s">
        <v>143</v>
      </c>
      <c r="B5" s="1">
        <v>17</v>
      </c>
      <c r="C5" s="1">
        <v>17</v>
      </c>
      <c r="D5" s="1">
        <v>1</v>
      </c>
      <c r="E5" s="1">
        <v>909</v>
      </c>
      <c r="F5" s="2">
        <v>118</v>
      </c>
      <c r="G5" s="3">
        <f t="shared" ref="G5:G16" si="0">+E5/(C5-D5)</f>
        <v>56.8125</v>
      </c>
      <c r="H5" s="24">
        <v>6</v>
      </c>
      <c r="I5" s="24">
        <v>2</v>
      </c>
      <c r="J5" s="1"/>
      <c r="K5" s="1" t="s">
        <v>45</v>
      </c>
      <c r="L5" s="1">
        <v>236.2</v>
      </c>
      <c r="M5" s="1">
        <v>62</v>
      </c>
      <c r="N5" s="1">
        <v>742</v>
      </c>
      <c r="O5" s="1">
        <v>52</v>
      </c>
      <c r="P5" s="3">
        <f t="shared" ref="P5:P12" si="1">+N5/O5</f>
        <v>14.26923076923077</v>
      </c>
      <c r="Q5" s="29">
        <f>+N5/(INT(L5)+(L5-INT(L5))*10/6)</f>
        <v>3.1396332863187593</v>
      </c>
      <c r="R5" s="29">
        <f>+(INT(L5)*6+(L5-INT(L5))*10)/O5</f>
        <v>27.26923076923077</v>
      </c>
      <c r="S5" s="4" t="s">
        <v>172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">
      <c r="A6" s="1" t="s">
        <v>11</v>
      </c>
      <c r="B6" s="1">
        <v>16</v>
      </c>
      <c r="C6" s="1">
        <v>16</v>
      </c>
      <c r="D6" s="1">
        <v>1</v>
      </c>
      <c r="E6" s="1">
        <v>377</v>
      </c>
      <c r="F6" s="2" t="s">
        <v>145</v>
      </c>
      <c r="G6" s="3">
        <f t="shared" si="0"/>
        <v>25.133333333333333</v>
      </c>
      <c r="H6" s="24"/>
      <c r="I6" s="24">
        <v>1</v>
      </c>
      <c r="J6" s="1"/>
      <c r="K6" s="1" t="s">
        <v>15</v>
      </c>
      <c r="L6" s="1">
        <v>49.5</v>
      </c>
      <c r="M6" s="1">
        <v>8</v>
      </c>
      <c r="N6" s="1">
        <v>213</v>
      </c>
      <c r="O6" s="1">
        <v>11</v>
      </c>
      <c r="P6" s="3">
        <f t="shared" si="1"/>
        <v>19.363636363636363</v>
      </c>
      <c r="Q6" s="29">
        <f t="shared" ref="Q6:Q20" si="2">+N6/(INT(L6)+(L6-INT(L6))*10/6)</f>
        <v>4.2742474916387954</v>
      </c>
      <c r="R6" s="29">
        <f t="shared" ref="R6:R17" si="3">+(INT(L6)*6+(L6-INT(L6))*10)/O6</f>
        <v>27.181818181818183</v>
      </c>
      <c r="S6" s="5" t="s">
        <v>178</v>
      </c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">
      <c r="A7" s="1" t="s">
        <v>45</v>
      </c>
      <c r="B7" s="1">
        <v>15</v>
      </c>
      <c r="C7" s="1">
        <v>14</v>
      </c>
      <c r="D7" s="1">
        <v>2</v>
      </c>
      <c r="E7" s="1">
        <v>234</v>
      </c>
      <c r="F7" s="2">
        <v>45</v>
      </c>
      <c r="G7" s="3">
        <f t="shared" si="0"/>
        <v>19.5</v>
      </c>
      <c r="H7" s="24"/>
      <c r="I7" s="24"/>
      <c r="J7" s="24"/>
      <c r="K7" s="1" t="s">
        <v>13</v>
      </c>
      <c r="L7" s="1">
        <v>89.3</v>
      </c>
      <c r="M7" s="1">
        <v>15</v>
      </c>
      <c r="N7" s="1">
        <v>317</v>
      </c>
      <c r="O7" s="1">
        <v>16</v>
      </c>
      <c r="P7" s="3">
        <f t="shared" si="1"/>
        <v>19.8125</v>
      </c>
      <c r="Q7" s="29">
        <f t="shared" si="2"/>
        <v>3.5418994413407821</v>
      </c>
      <c r="R7" s="29">
        <f t="shared" si="3"/>
        <v>33.5625</v>
      </c>
      <c r="S7" s="5" t="s">
        <v>175</v>
      </c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">
      <c r="A8" s="1" t="s">
        <v>9</v>
      </c>
      <c r="B8" s="1">
        <v>15</v>
      </c>
      <c r="C8" s="1">
        <v>15</v>
      </c>
      <c r="D8" s="1">
        <v>0</v>
      </c>
      <c r="E8" s="1">
        <v>287</v>
      </c>
      <c r="F8" s="2">
        <v>62</v>
      </c>
      <c r="G8" s="3">
        <f t="shared" si="0"/>
        <v>19.133333333333333</v>
      </c>
      <c r="H8" s="24">
        <v>2</v>
      </c>
      <c r="I8" s="24"/>
      <c r="J8" s="24"/>
      <c r="K8" s="1" t="s">
        <v>94</v>
      </c>
      <c r="L8" s="1">
        <v>91.1</v>
      </c>
      <c r="M8" s="1">
        <v>22</v>
      </c>
      <c r="N8" s="1">
        <v>293</v>
      </c>
      <c r="O8" s="1">
        <v>11</v>
      </c>
      <c r="P8" s="3">
        <f t="shared" si="1"/>
        <v>26.636363636363637</v>
      </c>
      <c r="Q8" s="29">
        <f t="shared" si="2"/>
        <v>3.2138939670932363</v>
      </c>
      <c r="R8" s="29">
        <f t="shared" si="3"/>
        <v>49.727272727272727</v>
      </c>
      <c r="S8" s="5" t="s">
        <v>179</v>
      </c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">
      <c r="A9" s="1" t="s">
        <v>33</v>
      </c>
      <c r="B9" s="1">
        <v>10</v>
      </c>
      <c r="C9" s="1">
        <v>5</v>
      </c>
      <c r="D9" s="1">
        <v>3</v>
      </c>
      <c r="E9" s="1">
        <v>34</v>
      </c>
      <c r="F9" s="2" t="s">
        <v>146</v>
      </c>
      <c r="G9" s="3">
        <f t="shared" si="0"/>
        <v>17</v>
      </c>
      <c r="H9" s="24"/>
      <c r="I9" s="24"/>
      <c r="J9" s="24"/>
      <c r="K9" s="1" t="s">
        <v>9</v>
      </c>
      <c r="L9" s="9">
        <v>127.4</v>
      </c>
      <c r="M9" s="9">
        <v>22</v>
      </c>
      <c r="N9" s="9">
        <v>483</v>
      </c>
      <c r="O9" s="9">
        <v>16</v>
      </c>
      <c r="P9" s="10">
        <f t="shared" si="1"/>
        <v>30.1875</v>
      </c>
      <c r="Q9" s="30">
        <f t="shared" si="2"/>
        <v>3.7832898172323759</v>
      </c>
      <c r="R9" s="30">
        <f t="shared" si="3"/>
        <v>47.875</v>
      </c>
      <c r="S9" s="11" t="s">
        <v>222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1" t="s">
        <v>35</v>
      </c>
      <c r="B10" s="1">
        <v>12</v>
      </c>
      <c r="C10" s="1">
        <v>12</v>
      </c>
      <c r="D10" s="1">
        <v>2</v>
      </c>
      <c r="E10" s="1">
        <v>145</v>
      </c>
      <c r="F10" s="2" t="s">
        <v>147</v>
      </c>
      <c r="G10" s="3">
        <f t="shared" si="0"/>
        <v>14.5</v>
      </c>
      <c r="H10" s="24"/>
      <c r="I10" s="24"/>
      <c r="J10" s="24"/>
      <c r="K10" s="25" t="s">
        <v>11</v>
      </c>
      <c r="L10" s="1">
        <v>29.3</v>
      </c>
      <c r="M10" s="1">
        <v>1</v>
      </c>
      <c r="N10" s="1">
        <v>140</v>
      </c>
      <c r="O10" s="1">
        <v>6</v>
      </c>
      <c r="P10" s="3">
        <f t="shared" si="1"/>
        <v>23.333333333333332</v>
      </c>
      <c r="Q10" s="29">
        <f t="shared" si="2"/>
        <v>4.7457627118644066</v>
      </c>
      <c r="R10" s="29">
        <f t="shared" si="3"/>
        <v>29.5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1" t="s">
        <v>144</v>
      </c>
      <c r="B11" s="1">
        <v>6</v>
      </c>
      <c r="C11" s="1">
        <v>6</v>
      </c>
      <c r="D11" s="1">
        <v>0</v>
      </c>
      <c r="E11" s="1">
        <v>69</v>
      </c>
      <c r="F11" s="2">
        <v>27</v>
      </c>
      <c r="G11" s="3">
        <f t="shared" si="0"/>
        <v>11.5</v>
      </c>
      <c r="H11" s="24"/>
      <c r="I11" s="24"/>
      <c r="J11" s="24"/>
      <c r="K11" s="1" t="s">
        <v>10</v>
      </c>
      <c r="L11" s="1">
        <v>15</v>
      </c>
      <c r="M11" s="1">
        <v>1</v>
      </c>
      <c r="N11" s="1">
        <v>59</v>
      </c>
      <c r="O11" s="1">
        <v>5</v>
      </c>
      <c r="P11" s="3">
        <f t="shared" si="1"/>
        <v>11.8</v>
      </c>
      <c r="Q11" s="29">
        <f t="shared" si="2"/>
        <v>3.9333333333333331</v>
      </c>
      <c r="R11" s="29">
        <f t="shared" si="3"/>
        <v>18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">
      <c r="A12" s="1" t="s">
        <v>101</v>
      </c>
      <c r="B12" s="1">
        <v>13</v>
      </c>
      <c r="C12" s="1">
        <v>13</v>
      </c>
      <c r="D12" s="1">
        <v>1</v>
      </c>
      <c r="E12" s="1">
        <v>116</v>
      </c>
      <c r="F12" s="2">
        <v>47</v>
      </c>
      <c r="G12" s="3">
        <f t="shared" si="0"/>
        <v>9.6666666666666661</v>
      </c>
      <c r="H12" s="24"/>
      <c r="I12" s="24"/>
      <c r="J12" s="24"/>
      <c r="K12" s="1" t="s">
        <v>33</v>
      </c>
      <c r="L12" s="1">
        <v>48.2</v>
      </c>
      <c r="M12" s="1">
        <v>8</v>
      </c>
      <c r="N12" s="1">
        <v>155</v>
      </c>
      <c r="O12" s="1">
        <v>4</v>
      </c>
      <c r="P12" s="3">
        <f t="shared" si="1"/>
        <v>38.75</v>
      </c>
      <c r="Q12" s="29">
        <f t="shared" si="2"/>
        <v>3.2068965517241379</v>
      </c>
      <c r="R12" s="29">
        <f t="shared" si="3"/>
        <v>72.5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1" t="s">
        <v>92</v>
      </c>
      <c r="B13" s="1">
        <v>6</v>
      </c>
      <c r="C13" s="1">
        <v>6</v>
      </c>
      <c r="D13" s="1">
        <v>0</v>
      </c>
      <c r="E13" s="1">
        <v>45</v>
      </c>
      <c r="F13" s="2">
        <v>24</v>
      </c>
      <c r="G13" s="3">
        <f t="shared" si="0"/>
        <v>7.5</v>
      </c>
      <c r="H13" s="24"/>
      <c r="I13" s="24"/>
      <c r="J13" s="24"/>
      <c r="K13" s="1" t="s">
        <v>43</v>
      </c>
      <c r="L13" s="1">
        <v>32</v>
      </c>
      <c r="M13" s="1">
        <v>3</v>
      </c>
      <c r="N13" s="1">
        <v>114</v>
      </c>
      <c r="O13" s="1">
        <v>3</v>
      </c>
      <c r="P13" s="3">
        <f>+N13/O13</f>
        <v>38</v>
      </c>
      <c r="Q13" s="29">
        <f t="shared" si="2"/>
        <v>3.5625</v>
      </c>
      <c r="R13" s="29">
        <f t="shared" si="3"/>
        <v>64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1" t="s">
        <v>13</v>
      </c>
      <c r="B14" s="1">
        <v>14</v>
      </c>
      <c r="C14" s="1">
        <v>9</v>
      </c>
      <c r="D14" s="1">
        <v>3</v>
      </c>
      <c r="E14" s="1">
        <v>29</v>
      </c>
      <c r="F14" s="2">
        <v>19</v>
      </c>
      <c r="G14" s="3">
        <f t="shared" si="0"/>
        <v>4.833333333333333</v>
      </c>
      <c r="H14" s="24"/>
      <c r="I14" s="24"/>
      <c r="J14" s="24"/>
      <c r="K14" s="1" t="s">
        <v>92</v>
      </c>
      <c r="L14" s="1">
        <v>9.5</v>
      </c>
      <c r="M14" s="1">
        <v>0</v>
      </c>
      <c r="N14" s="1">
        <v>47</v>
      </c>
      <c r="O14" s="1">
        <v>2</v>
      </c>
      <c r="P14" s="3">
        <f>+N14/O14</f>
        <v>23.5</v>
      </c>
      <c r="Q14" s="29">
        <f t="shared" si="2"/>
        <v>4.7796610169491522</v>
      </c>
      <c r="R14" s="29">
        <f t="shared" si="3"/>
        <v>29.5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1" t="s">
        <v>43</v>
      </c>
      <c r="B15" s="1">
        <v>5</v>
      </c>
      <c r="C15" s="1">
        <v>5</v>
      </c>
      <c r="D15" s="1">
        <v>1</v>
      </c>
      <c r="E15" s="1">
        <v>19</v>
      </c>
      <c r="F15" s="2">
        <v>17</v>
      </c>
      <c r="G15" s="3">
        <f t="shared" si="0"/>
        <v>4.75</v>
      </c>
      <c r="H15" s="24"/>
      <c r="I15" s="24"/>
      <c r="J15" s="24"/>
      <c r="K15" s="1" t="s">
        <v>155</v>
      </c>
      <c r="L15" s="1">
        <v>10</v>
      </c>
      <c r="M15" s="1">
        <v>1</v>
      </c>
      <c r="N15" s="1">
        <v>52</v>
      </c>
      <c r="O15" s="1">
        <v>2</v>
      </c>
      <c r="P15" s="3">
        <f>+N15/O15</f>
        <v>26</v>
      </c>
      <c r="Q15" s="29">
        <f t="shared" si="2"/>
        <v>5.2</v>
      </c>
      <c r="R15" s="29">
        <f t="shared" si="3"/>
        <v>30</v>
      </c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1" t="s">
        <v>94</v>
      </c>
      <c r="B16" s="1">
        <v>11</v>
      </c>
      <c r="C16" s="1">
        <v>10</v>
      </c>
      <c r="D16" s="1">
        <v>2</v>
      </c>
      <c r="E16" s="1">
        <v>24</v>
      </c>
      <c r="F16" s="2" t="s">
        <v>148</v>
      </c>
      <c r="G16" s="3">
        <f t="shared" si="0"/>
        <v>3</v>
      </c>
      <c r="H16" s="24"/>
      <c r="I16" s="24"/>
      <c r="J16" s="24"/>
      <c r="K16" s="1" t="s">
        <v>93</v>
      </c>
      <c r="L16" s="1">
        <v>23</v>
      </c>
      <c r="M16" s="1">
        <v>5</v>
      </c>
      <c r="N16" s="1">
        <v>90</v>
      </c>
      <c r="O16" s="1">
        <v>2</v>
      </c>
      <c r="P16" s="3">
        <f>+N16/O16</f>
        <v>45</v>
      </c>
      <c r="Q16" s="29">
        <f t="shared" si="2"/>
        <v>3.9130434782608696</v>
      </c>
      <c r="R16" s="29">
        <f t="shared" si="3"/>
        <v>69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 t="s">
        <v>143</v>
      </c>
      <c r="L17" s="1">
        <v>9</v>
      </c>
      <c r="M17" s="1">
        <v>2</v>
      </c>
      <c r="N17" s="1">
        <v>40</v>
      </c>
      <c r="O17" s="1">
        <v>1</v>
      </c>
      <c r="P17" s="3">
        <f>+N17/O17</f>
        <v>40</v>
      </c>
      <c r="Q17" s="29">
        <f t="shared" si="2"/>
        <v>4.4444444444444446</v>
      </c>
      <c r="R17" s="29">
        <f t="shared" si="3"/>
        <v>54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A18" s="23" t="s">
        <v>138</v>
      </c>
      <c r="B18" s="1"/>
      <c r="C18" s="1"/>
      <c r="D18" s="1"/>
      <c r="E18" s="1"/>
      <c r="F18" s="1"/>
      <c r="G18" s="1"/>
      <c r="H18" s="1"/>
      <c r="I18" s="1"/>
      <c r="J18" s="1"/>
      <c r="K18" s="1" t="s">
        <v>35</v>
      </c>
      <c r="L18" s="1">
        <v>5</v>
      </c>
      <c r="M18" s="1">
        <v>1</v>
      </c>
      <c r="N18" s="1">
        <v>34</v>
      </c>
      <c r="O18" s="1">
        <v>0</v>
      </c>
      <c r="P18" s="6" t="s">
        <v>52</v>
      </c>
      <c r="Q18" s="29">
        <f t="shared" si="2"/>
        <v>6.8</v>
      </c>
      <c r="R18" s="6" t="s">
        <v>52</v>
      </c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 t="s">
        <v>12</v>
      </c>
      <c r="L19" s="1">
        <v>4</v>
      </c>
      <c r="M19" s="1">
        <v>0</v>
      </c>
      <c r="N19" s="1">
        <v>27</v>
      </c>
      <c r="O19" s="1">
        <v>0</v>
      </c>
      <c r="P19" s="6" t="s">
        <v>52</v>
      </c>
      <c r="Q19" s="29">
        <f t="shared" si="2"/>
        <v>6.75</v>
      </c>
      <c r="R19" s="6" t="s">
        <v>52</v>
      </c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">
      <c r="A20" s="8" t="s">
        <v>22</v>
      </c>
      <c r="B20" s="1"/>
      <c r="C20" s="1"/>
      <c r="D20" s="8" t="s">
        <v>53</v>
      </c>
      <c r="E20" s="1"/>
      <c r="F20" s="1"/>
      <c r="G20" s="1"/>
      <c r="H20" s="1"/>
      <c r="I20" s="1"/>
      <c r="J20" s="1"/>
      <c r="K20" s="1" t="s">
        <v>219</v>
      </c>
      <c r="L20" s="1">
        <v>2</v>
      </c>
      <c r="M20" s="1">
        <v>0</v>
      </c>
      <c r="N20" s="1">
        <v>14</v>
      </c>
      <c r="O20" s="1">
        <v>0</v>
      </c>
      <c r="P20" s="6" t="s">
        <v>52</v>
      </c>
      <c r="Q20" s="29">
        <f t="shared" si="2"/>
        <v>7</v>
      </c>
      <c r="R20" s="6" t="s">
        <v>52</v>
      </c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23" t="s">
        <v>62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1" t="s">
        <v>48</v>
      </c>
      <c r="B22" s="2" t="s">
        <v>149</v>
      </c>
      <c r="C22" s="1"/>
      <c r="D22" s="7">
        <v>10</v>
      </c>
      <c r="E22" s="1" t="s">
        <v>143</v>
      </c>
      <c r="F22" s="1"/>
      <c r="G22" s="1"/>
      <c r="H22" s="1"/>
      <c r="I22" s="1"/>
      <c r="J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1" t="s">
        <v>14</v>
      </c>
      <c r="B23" s="2" t="s">
        <v>150</v>
      </c>
      <c r="C23" s="1"/>
      <c r="D23" s="7">
        <v>9</v>
      </c>
      <c r="E23" s="1" t="s">
        <v>9</v>
      </c>
      <c r="F23" s="1"/>
      <c r="G23" s="1"/>
      <c r="H23" s="1"/>
      <c r="I23" s="1"/>
      <c r="J23" s="1"/>
      <c r="K23" s="8" t="s">
        <v>66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1" t="s">
        <v>10</v>
      </c>
      <c r="B24" s="2" t="s">
        <v>221</v>
      </c>
      <c r="C24" s="1"/>
      <c r="D24" s="7">
        <v>7</v>
      </c>
      <c r="E24" s="1" t="s">
        <v>11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">
      <c r="A25" s="1" t="s">
        <v>151</v>
      </c>
      <c r="B25" s="2" t="s">
        <v>152</v>
      </c>
      <c r="C25" s="1"/>
      <c r="D25" s="7">
        <v>6</v>
      </c>
      <c r="E25" s="1" t="s">
        <v>101</v>
      </c>
      <c r="F25" s="1"/>
      <c r="G25" s="1"/>
      <c r="H25" s="1"/>
      <c r="I25" s="1"/>
      <c r="J25" s="1"/>
      <c r="K25" s="21" t="s">
        <v>67</v>
      </c>
      <c r="L25" s="21" t="s">
        <v>68</v>
      </c>
      <c r="M25" s="21" t="s">
        <v>69</v>
      </c>
      <c r="N25" s="21" t="s">
        <v>70</v>
      </c>
      <c r="O25" s="21" t="s">
        <v>71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1" t="s">
        <v>39</v>
      </c>
      <c r="B26" s="2" t="s">
        <v>153</v>
      </c>
      <c r="C26" s="1"/>
      <c r="D26" s="7">
        <v>5</v>
      </c>
      <c r="E26" s="1" t="s">
        <v>35</v>
      </c>
      <c r="F26" s="1"/>
      <c r="G26" s="1"/>
      <c r="H26" s="1"/>
      <c r="I26" s="1"/>
      <c r="J26" s="1"/>
      <c r="K26" s="7">
        <v>19</v>
      </c>
      <c r="L26" s="7">
        <v>6</v>
      </c>
      <c r="M26" s="7">
        <v>4</v>
      </c>
      <c r="N26" s="7">
        <v>7</v>
      </c>
      <c r="O26" s="7">
        <v>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1" t="s">
        <v>54</v>
      </c>
      <c r="B27" s="2" t="s">
        <v>163</v>
      </c>
      <c r="C27" s="1"/>
      <c r="D27" s="7">
        <v>4</v>
      </c>
      <c r="E27" s="1" t="s">
        <v>33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">
      <c r="A28" s="1" t="s">
        <v>88</v>
      </c>
      <c r="B28" s="2" t="s">
        <v>154</v>
      </c>
      <c r="C28" s="1"/>
      <c r="D28" s="7">
        <v>3</v>
      </c>
      <c r="E28" s="1" t="s">
        <v>164</v>
      </c>
      <c r="F28" s="1"/>
      <c r="G28" s="1"/>
      <c r="H28" s="1"/>
      <c r="I28" s="1"/>
      <c r="J28" s="1"/>
      <c r="K28" s="1"/>
      <c r="L28" s="20" t="s">
        <v>4</v>
      </c>
      <c r="M28" s="20" t="s">
        <v>73</v>
      </c>
      <c r="N28" s="20" t="s">
        <v>74</v>
      </c>
      <c r="O28" s="20" t="s">
        <v>25</v>
      </c>
      <c r="P28" s="20" t="s">
        <v>75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">
      <c r="A29" s="1" t="s">
        <v>155</v>
      </c>
      <c r="B29" s="2" t="s">
        <v>162</v>
      </c>
      <c r="C29" s="1"/>
      <c r="D29" s="7">
        <v>2</v>
      </c>
      <c r="E29" s="1" t="s">
        <v>45</v>
      </c>
      <c r="F29" s="1"/>
      <c r="G29" s="1"/>
      <c r="H29" s="1"/>
      <c r="I29" s="1"/>
      <c r="J29" s="1"/>
      <c r="K29" s="1" t="s">
        <v>72</v>
      </c>
      <c r="L29" s="7">
        <v>2740</v>
      </c>
      <c r="M29" s="7">
        <v>304</v>
      </c>
      <c r="N29" s="7">
        <v>3044</v>
      </c>
      <c r="O29" s="7">
        <v>146</v>
      </c>
      <c r="P29" s="13">
        <f>+N29/O29</f>
        <v>20.849315068493151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">
      <c r="A30" s="1" t="s">
        <v>156</v>
      </c>
      <c r="B30" s="2" t="s">
        <v>161</v>
      </c>
      <c r="C30" s="1"/>
      <c r="D30" s="7">
        <v>1</v>
      </c>
      <c r="E30" s="1" t="s">
        <v>165</v>
      </c>
      <c r="F30" s="1"/>
      <c r="G30" s="1"/>
      <c r="H30" s="1"/>
      <c r="I30" s="1"/>
      <c r="J30" s="1"/>
      <c r="K30" s="1" t="s">
        <v>139</v>
      </c>
      <c r="L30" s="7">
        <v>2820</v>
      </c>
      <c r="M30" s="7">
        <v>193</v>
      </c>
      <c r="N30" s="7">
        <v>3013</v>
      </c>
      <c r="O30" s="7">
        <v>135</v>
      </c>
      <c r="P30" s="13">
        <f>+N30/O30</f>
        <v>22.31851851851852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">
      <c r="A31" s="1" t="s">
        <v>8</v>
      </c>
      <c r="B31" s="2" t="s">
        <v>160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">
      <c r="A32" s="1" t="s">
        <v>50</v>
      </c>
      <c r="B32" s="2" t="s">
        <v>159</v>
      </c>
      <c r="C32" s="1"/>
      <c r="D32" s="8" t="s">
        <v>57</v>
      </c>
      <c r="E32" s="1"/>
      <c r="F32" s="1"/>
      <c r="G32" s="1"/>
      <c r="H32" s="1"/>
      <c r="I32" s="1"/>
      <c r="J32" s="1"/>
      <c r="K32" s="20" t="s">
        <v>77</v>
      </c>
      <c r="L32" s="2" t="s">
        <v>167</v>
      </c>
      <c r="M32" s="1"/>
      <c r="N32" s="1" t="s">
        <v>168</v>
      </c>
      <c r="O32" s="1"/>
      <c r="P32" s="12">
        <v>37856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">
      <c r="A33" s="1" t="s">
        <v>93</v>
      </c>
      <c r="B33" s="2" t="s">
        <v>158</v>
      </c>
      <c r="C33" s="1"/>
      <c r="D33" s="1"/>
      <c r="E33" s="1"/>
      <c r="F33" s="1"/>
      <c r="G33" s="1"/>
      <c r="H33" s="1"/>
      <c r="I33" s="1"/>
      <c r="J33" s="1"/>
      <c r="K33" s="20" t="s">
        <v>78</v>
      </c>
      <c r="L33" s="2" t="s">
        <v>169</v>
      </c>
      <c r="M33" s="1"/>
      <c r="N33" s="1" t="s">
        <v>170</v>
      </c>
      <c r="O33" s="1"/>
      <c r="P33" s="12">
        <v>37868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2">
      <c r="A34" s="1" t="s">
        <v>16</v>
      </c>
      <c r="B34" s="2" t="s">
        <v>157</v>
      </c>
      <c r="C34" s="1"/>
      <c r="D34" s="7">
        <v>4</v>
      </c>
      <c r="E34" s="1" t="s">
        <v>11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">
      <c r="A35" s="1" t="s">
        <v>89</v>
      </c>
      <c r="B35" s="1">
        <v>9</v>
      </c>
      <c r="C35" s="1"/>
      <c r="D35" s="7">
        <v>1</v>
      </c>
      <c r="E35" s="1" t="s">
        <v>101</v>
      </c>
      <c r="F35" s="1"/>
      <c r="G35" s="1"/>
      <c r="H35" s="1"/>
      <c r="I35" s="1"/>
      <c r="J35" s="1"/>
      <c r="K35" s="20" t="s">
        <v>80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2">
      <c r="A36" s="1" t="s">
        <v>37</v>
      </c>
      <c r="B36" s="1">
        <v>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">
      <c r="A37" s="1" t="s">
        <v>12</v>
      </c>
      <c r="B37" s="1">
        <v>0</v>
      </c>
      <c r="C37" s="1"/>
      <c r="D37" s="1" t="s">
        <v>166</v>
      </c>
      <c r="E37" s="1"/>
      <c r="F37" s="1"/>
      <c r="G37" s="1"/>
      <c r="H37" s="1"/>
      <c r="I37" s="1"/>
      <c r="J37" s="1"/>
      <c r="K37" s="7">
        <v>118</v>
      </c>
      <c r="L37" s="1" t="s">
        <v>143</v>
      </c>
      <c r="M37" s="1"/>
      <c r="N37" s="1" t="s">
        <v>168</v>
      </c>
      <c r="O37" s="1"/>
      <c r="P37" s="12">
        <v>37856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1" t="s">
        <v>219</v>
      </c>
      <c r="B38" s="1">
        <v>0</v>
      </c>
      <c r="C38" s="1"/>
      <c r="D38" s="1"/>
      <c r="E38" s="1"/>
      <c r="F38" s="1"/>
      <c r="G38" s="1"/>
      <c r="H38" s="1"/>
      <c r="I38" s="1"/>
      <c r="J38" s="1"/>
      <c r="K38" s="7" t="s">
        <v>145</v>
      </c>
      <c r="L38" s="1" t="s">
        <v>11</v>
      </c>
      <c r="M38" s="1"/>
      <c r="N38" s="1" t="s">
        <v>171</v>
      </c>
      <c r="O38" s="1"/>
      <c r="P38" s="12">
        <v>37849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7">
        <v>100</v>
      </c>
      <c r="L39" s="1" t="s">
        <v>143</v>
      </c>
      <c r="M39" s="1"/>
      <c r="N39" s="1" t="s">
        <v>220</v>
      </c>
      <c r="O39" s="1"/>
      <c r="P39" s="12">
        <v>37842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20" t="s">
        <v>83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26" t="s">
        <v>172</v>
      </c>
      <c r="L43" s="1" t="s">
        <v>45</v>
      </c>
      <c r="M43" s="1"/>
      <c r="N43" s="1" t="s">
        <v>173</v>
      </c>
      <c r="O43" s="1"/>
      <c r="P43" s="12">
        <v>37814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26" t="s">
        <v>174</v>
      </c>
      <c r="L44" s="1" t="s">
        <v>45</v>
      </c>
      <c r="M44" s="1"/>
      <c r="N44" s="1" t="s">
        <v>176</v>
      </c>
      <c r="O44" s="1"/>
      <c r="P44" s="12">
        <v>37786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26" t="s">
        <v>175</v>
      </c>
      <c r="L45" s="1" t="s">
        <v>13</v>
      </c>
      <c r="M45" s="1"/>
      <c r="N45" s="1" t="s">
        <v>177</v>
      </c>
      <c r="O45" s="1"/>
      <c r="P45" s="12">
        <v>37751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3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3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3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3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3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3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3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3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3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3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3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</sheetData>
  <phoneticPr fontId="0" type="noConversion"/>
  <pageMargins left="0.21" right="0.19685039370078741" top="0.31496062992125984" bottom="0.39370078740157483" header="0" footer="0"/>
  <pageSetup paperSize="9" scale="85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21">
    <pageSetUpPr fitToPage="1"/>
  </sheetPr>
  <dimension ref="A1:X137"/>
  <sheetViews>
    <sheetView workbookViewId="0"/>
  </sheetViews>
  <sheetFormatPr defaultRowHeight="12.75" x14ac:dyDescent="0.2"/>
  <cols>
    <col min="1" max="1" width="12" customWidth="1"/>
    <col min="2" max="2" width="12.28515625" customWidth="1"/>
    <col min="8" max="8" width="4.7109375" customWidth="1"/>
    <col min="9" max="9" width="5" customWidth="1"/>
    <col min="10" max="10" width="3.5703125" customWidth="1"/>
    <col min="11" max="11" width="13.7109375" customWidth="1"/>
    <col min="17" max="17" width="10.42578125" bestFit="1" customWidth="1"/>
    <col min="19" max="19" width="8.140625" customWidth="1"/>
  </cols>
  <sheetData>
    <row r="1" spans="1:24" ht="15" x14ac:dyDescent="0.2">
      <c r="A1" s="19" t="s">
        <v>180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>
        <v>50</v>
      </c>
      <c r="I3" s="22">
        <v>100</v>
      </c>
      <c r="J3" s="1"/>
      <c r="K3" s="8" t="s">
        <v>61</v>
      </c>
      <c r="L3" s="22" t="s">
        <v>23</v>
      </c>
      <c r="M3" s="22" t="s">
        <v>24</v>
      </c>
      <c r="N3" s="22" t="s">
        <v>4</v>
      </c>
      <c r="O3" s="22" t="s">
        <v>25</v>
      </c>
      <c r="P3" s="22" t="s">
        <v>6</v>
      </c>
      <c r="Q3" s="22" t="s">
        <v>223</v>
      </c>
      <c r="R3" s="22" t="s">
        <v>224</v>
      </c>
      <c r="S3" s="22" t="s">
        <v>26</v>
      </c>
      <c r="T3" s="1"/>
      <c r="U3" s="1"/>
      <c r="V3" s="1"/>
      <c r="W3" s="1"/>
      <c r="X3" s="1"/>
    </row>
    <row r="4" spans="1:24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x14ac:dyDescent="0.2">
      <c r="A5" s="1" t="s">
        <v>88</v>
      </c>
      <c r="B5" s="1">
        <v>14</v>
      </c>
      <c r="C5" s="1">
        <v>14</v>
      </c>
      <c r="D5" s="1">
        <v>1</v>
      </c>
      <c r="E5" s="1">
        <v>539</v>
      </c>
      <c r="F5" s="2" t="s">
        <v>189</v>
      </c>
      <c r="G5" s="3">
        <f t="shared" ref="G5:G17" si="0">+E5/(C5-D5)</f>
        <v>41.46153846153846</v>
      </c>
      <c r="H5" s="24">
        <v>1</v>
      </c>
      <c r="I5" s="24">
        <v>3</v>
      </c>
      <c r="J5" s="1"/>
      <c r="K5" s="1" t="s">
        <v>99</v>
      </c>
      <c r="L5" s="1">
        <v>166.1</v>
      </c>
      <c r="M5" s="1">
        <v>18</v>
      </c>
      <c r="N5" s="1">
        <v>631</v>
      </c>
      <c r="O5" s="1">
        <v>29</v>
      </c>
      <c r="P5" s="3">
        <f t="shared" ref="P5:P21" si="1">+N5/O5</f>
        <v>21.758620689655171</v>
      </c>
      <c r="Q5" s="29">
        <f>+N5/(INT(L5)+(L5-INT(L5))*10/6)</f>
        <v>3.797392176529589</v>
      </c>
      <c r="R5" s="29">
        <f>+(INT(L5)*6+(L5-INT(L5))*10)/O5</f>
        <v>34.379310344827587</v>
      </c>
      <c r="S5" s="4" t="s">
        <v>218</v>
      </c>
      <c r="T5" s="1"/>
      <c r="U5" s="1"/>
      <c r="V5" s="1"/>
      <c r="W5" s="1"/>
      <c r="X5" s="1"/>
    </row>
    <row r="6" spans="1:24" x14ac:dyDescent="0.2">
      <c r="A6" s="1" t="s">
        <v>99</v>
      </c>
      <c r="B6" s="1">
        <v>16</v>
      </c>
      <c r="C6" s="1">
        <v>16</v>
      </c>
      <c r="D6" s="1">
        <v>0</v>
      </c>
      <c r="E6" s="1">
        <v>186</v>
      </c>
      <c r="F6" s="2">
        <v>44</v>
      </c>
      <c r="G6" s="3">
        <f t="shared" si="0"/>
        <v>11.625</v>
      </c>
      <c r="H6" s="3"/>
      <c r="I6" s="3"/>
      <c r="J6" s="1"/>
      <c r="K6" s="1" t="s">
        <v>93</v>
      </c>
      <c r="L6" s="1">
        <v>166.2</v>
      </c>
      <c r="M6" s="1">
        <v>31</v>
      </c>
      <c r="N6" s="1">
        <v>559</v>
      </c>
      <c r="O6" s="1">
        <v>21</v>
      </c>
      <c r="P6" s="3">
        <f t="shared" si="1"/>
        <v>26.61904761904762</v>
      </c>
      <c r="Q6" s="30">
        <f t="shared" ref="Q6:Q23" si="2">+N6/(INT(L6)+(L6-INT(L6))*10/6)</f>
        <v>3.3607214428857719</v>
      </c>
      <c r="R6" s="30">
        <f t="shared" ref="R6:R21" si="3">+(INT(L6)*6+(L6-INT(L6))*10)/O6</f>
        <v>47.523809523809518</v>
      </c>
      <c r="S6" s="5" t="s">
        <v>210</v>
      </c>
      <c r="T6" s="1"/>
      <c r="U6" s="1"/>
      <c r="V6" s="1"/>
      <c r="W6" s="1"/>
      <c r="X6" s="1"/>
    </row>
    <row r="7" spans="1:24" x14ac:dyDescent="0.2">
      <c r="A7" s="1" t="s">
        <v>93</v>
      </c>
      <c r="B7" s="1">
        <v>15</v>
      </c>
      <c r="C7" s="1">
        <v>12</v>
      </c>
      <c r="D7" s="1">
        <v>9</v>
      </c>
      <c r="E7" s="1">
        <v>33</v>
      </c>
      <c r="F7" s="2">
        <v>11</v>
      </c>
      <c r="G7" s="3">
        <f t="shared" si="0"/>
        <v>11</v>
      </c>
      <c r="H7" s="3"/>
      <c r="I7" s="3"/>
      <c r="J7" s="1"/>
      <c r="K7" s="25" t="s">
        <v>181</v>
      </c>
      <c r="L7" s="25">
        <v>44.5</v>
      </c>
      <c r="M7" s="25">
        <v>8</v>
      </c>
      <c r="N7" s="25">
        <v>191</v>
      </c>
      <c r="O7" s="25">
        <v>9</v>
      </c>
      <c r="P7" s="27">
        <f t="shared" si="1"/>
        <v>21.222222222222221</v>
      </c>
      <c r="Q7" s="29">
        <f t="shared" si="2"/>
        <v>4.2602230483271377</v>
      </c>
      <c r="R7" s="29">
        <f t="shared" si="3"/>
        <v>29.888888888888889</v>
      </c>
      <c r="S7" s="28"/>
      <c r="T7" s="1"/>
      <c r="U7" s="1"/>
      <c r="V7" s="1"/>
      <c r="W7" s="1"/>
      <c r="X7" s="1"/>
    </row>
    <row r="8" spans="1:24" x14ac:dyDescent="0.2">
      <c r="A8" s="1" t="s">
        <v>90</v>
      </c>
      <c r="B8" s="1">
        <v>17</v>
      </c>
      <c r="C8" s="1">
        <v>17</v>
      </c>
      <c r="D8" s="1">
        <v>0</v>
      </c>
      <c r="E8" s="1">
        <v>176</v>
      </c>
      <c r="F8" s="2">
        <v>35</v>
      </c>
      <c r="G8" s="3">
        <f t="shared" si="0"/>
        <v>10.352941176470589</v>
      </c>
      <c r="H8" s="3"/>
      <c r="I8" s="3"/>
      <c r="J8" s="1"/>
      <c r="K8" s="16" t="s">
        <v>15</v>
      </c>
      <c r="L8" s="16">
        <v>48</v>
      </c>
      <c r="M8" s="16">
        <v>3</v>
      </c>
      <c r="N8" s="16">
        <v>253</v>
      </c>
      <c r="O8" s="16">
        <v>8</v>
      </c>
      <c r="P8" s="17">
        <f t="shared" si="1"/>
        <v>31.625</v>
      </c>
      <c r="Q8" s="29">
        <f t="shared" si="2"/>
        <v>5.270833333333333</v>
      </c>
      <c r="R8" s="29">
        <f t="shared" si="3"/>
        <v>36</v>
      </c>
      <c r="S8" s="18"/>
      <c r="T8" s="1"/>
      <c r="U8" s="1"/>
      <c r="V8" s="1"/>
      <c r="W8" s="1"/>
      <c r="X8" s="1"/>
    </row>
    <row r="9" spans="1:24" x14ac:dyDescent="0.2">
      <c r="A9" s="1" t="s">
        <v>91</v>
      </c>
      <c r="B9" s="1">
        <v>14</v>
      </c>
      <c r="C9" s="1">
        <v>14</v>
      </c>
      <c r="D9" s="1">
        <v>0</v>
      </c>
      <c r="E9" s="1">
        <v>129</v>
      </c>
      <c r="F9" s="2">
        <v>21</v>
      </c>
      <c r="G9" s="3">
        <f t="shared" si="0"/>
        <v>9.2142857142857135</v>
      </c>
      <c r="H9" s="3"/>
      <c r="I9" s="3"/>
      <c r="J9" s="1"/>
      <c r="K9" s="1" t="s">
        <v>92</v>
      </c>
      <c r="L9" s="1">
        <v>33.1</v>
      </c>
      <c r="M9" s="1">
        <v>5</v>
      </c>
      <c r="N9" s="1">
        <v>154</v>
      </c>
      <c r="O9" s="1">
        <v>7</v>
      </c>
      <c r="P9" s="3">
        <f t="shared" si="1"/>
        <v>22</v>
      </c>
      <c r="Q9" s="29">
        <f t="shared" si="2"/>
        <v>4.6432160804020093</v>
      </c>
      <c r="R9" s="29">
        <f t="shared" si="3"/>
        <v>28.428571428571427</v>
      </c>
      <c r="S9" s="1"/>
      <c r="T9" s="1"/>
      <c r="U9" s="1"/>
      <c r="V9" s="1"/>
      <c r="W9" s="1"/>
      <c r="X9" s="1"/>
    </row>
    <row r="10" spans="1:24" x14ac:dyDescent="0.2">
      <c r="A10" s="1" t="s">
        <v>92</v>
      </c>
      <c r="B10" s="1">
        <v>11</v>
      </c>
      <c r="C10" s="1">
        <v>11</v>
      </c>
      <c r="D10" s="1">
        <v>1</v>
      </c>
      <c r="E10" s="1">
        <v>90</v>
      </c>
      <c r="F10" s="2">
        <v>40</v>
      </c>
      <c r="G10" s="3">
        <f t="shared" si="0"/>
        <v>9</v>
      </c>
      <c r="H10" s="3"/>
      <c r="I10" s="3"/>
      <c r="J10" s="1"/>
      <c r="K10" s="1" t="s">
        <v>102</v>
      </c>
      <c r="L10" s="1">
        <v>35</v>
      </c>
      <c r="M10" s="1">
        <v>0</v>
      </c>
      <c r="N10" s="1">
        <v>183</v>
      </c>
      <c r="O10" s="1">
        <v>6</v>
      </c>
      <c r="P10" s="3">
        <f t="shared" si="1"/>
        <v>30.5</v>
      </c>
      <c r="Q10" s="29">
        <f t="shared" si="2"/>
        <v>5.2285714285714286</v>
      </c>
      <c r="R10" s="29">
        <f t="shared" si="3"/>
        <v>35</v>
      </c>
      <c r="S10" s="1"/>
      <c r="T10" s="1"/>
      <c r="U10" s="1"/>
      <c r="V10" s="1"/>
      <c r="W10" s="1"/>
      <c r="X10" s="1"/>
    </row>
    <row r="11" spans="1:24" x14ac:dyDescent="0.2">
      <c r="A11" s="1" t="s">
        <v>106</v>
      </c>
      <c r="B11" s="1">
        <v>14</v>
      </c>
      <c r="C11" s="1">
        <v>14</v>
      </c>
      <c r="D11" s="1">
        <v>2</v>
      </c>
      <c r="E11" s="1">
        <v>99</v>
      </c>
      <c r="F11" s="2">
        <v>30</v>
      </c>
      <c r="G11" s="3">
        <f t="shared" si="0"/>
        <v>8.25</v>
      </c>
      <c r="H11" s="3"/>
      <c r="I11" s="3"/>
      <c r="J11" s="1"/>
      <c r="K11" s="1" t="s">
        <v>182</v>
      </c>
      <c r="L11" s="1">
        <v>8.3000000000000007</v>
      </c>
      <c r="M11" s="1">
        <v>1</v>
      </c>
      <c r="N11" s="1">
        <v>41</v>
      </c>
      <c r="O11" s="1">
        <v>4</v>
      </c>
      <c r="P11" s="3">
        <f t="shared" si="1"/>
        <v>10.25</v>
      </c>
      <c r="Q11" s="29">
        <f t="shared" si="2"/>
        <v>4.8235294117647047</v>
      </c>
      <c r="R11" s="29">
        <f t="shared" si="3"/>
        <v>12.750000000000002</v>
      </c>
      <c r="S11" s="1"/>
      <c r="T11" s="1"/>
      <c r="U11" s="1"/>
      <c r="V11" s="1"/>
      <c r="W11" s="1"/>
      <c r="X11" s="1"/>
    </row>
    <row r="12" spans="1:24" x14ac:dyDescent="0.2">
      <c r="A12" s="1" t="s">
        <v>16</v>
      </c>
      <c r="B12" s="1">
        <v>13</v>
      </c>
      <c r="C12" s="1">
        <v>13</v>
      </c>
      <c r="D12" s="1">
        <v>0</v>
      </c>
      <c r="E12" s="1">
        <v>102</v>
      </c>
      <c r="F12" s="2">
        <v>43</v>
      </c>
      <c r="G12" s="3">
        <f t="shared" si="0"/>
        <v>7.8461538461538458</v>
      </c>
      <c r="H12" s="3"/>
      <c r="I12" s="3"/>
      <c r="J12" s="1"/>
      <c r="K12" s="1" t="s">
        <v>106</v>
      </c>
      <c r="L12" s="1">
        <v>31</v>
      </c>
      <c r="M12" s="1">
        <v>1</v>
      </c>
      <c r="N12" s="1">
        <v>229</v>
      </c>
      <c r="O12" s="1">
        <v>3</v>
      </c>
      <c r="P12" s="3">
        <f t="shared" si="1"/>
        <v>76.333333333333329</v>
      </c>
      <c r="Q12" s="29">
        <f t="shared" si="2"/>
        <v>7.387096774193548</v>
      </c>
      <c r="R12" s="29">
        <f t="shared" si="3"/>
        <v>62</v>
      </c>
      <c r="S12" s="1"/>
      <c r="T12" s="1"/>
      <c r="U12" s="1"/>
      <c r="V12" s="1"/>
      <c r="W12" s="1"/>
      <c r="X12" s="1"/>
    </row>
    <row r="13" spans="1:24" x14ac:dyDescent="0.2">
      <c r="A13" s="1" t="s">
        <v>15</v>
      </c>
      <c r="B13" s="1">
        <v>10</v>
      </c>
      <c r="C13" s="1">
        <v>9</v>
      </c>
      <c r="D13" s="1">
        <v>2</v>
      </c>
      <c r="E13" s="1">
        <v>42</v>
      </c>
      <c r="F13" s="2" t="s">
        <v>148</v>
      </c>
      <c r="G13" s="3">
        <f t="shared" si="0"/>
        <v>6</v>
      </c>
      <c r="H13" s="3"/>
      <c r="I13" s="3"/>
      <c r="J13" s="1"/>
      <c r="K13" s="1" t="s">
        <v>16</v>
      </c>
      <c r="L13" s="1">
        <v>20.5</v>
      </c>
      <c r="M13" s="1">
        <v>2</v>
      </c>
      <c r="N13" s="1">
        <v>102</v>
      </c>
      <c r="O13" s="1">
        <v>2</v>
      </c>
      <c r="P13" s="3">
        <f t="shared" si="1"/>
        <v>51</v>
      </c>
      <c r="Q13" s="29">
        <f t="shared" si="2"/>
        <v>4.8959999999999999</v>
      </c>
      <c r="R13" s="29">
        <f t="shared" si="3"/>
        <v>62.5</v>
      </c>
      <c r="S13" s="1"/>
      <c r="T13" s="1"/>
      <c r="U13" s="1"/>
      <c r="V13" s="1"/>
      <c r="W13" s="1"/>
      <c r="X13" s="1"/>
    </row>
    <row r="14" spans="1:24" x14ac:dyDescent="0.2">
      <c r="A14" s="1" t="s">
        <v>14</v>
      </c>
      <c r="B14" s="1">
        <v>12</v>
      </c>
      <c r="C14" s="1">
        <v>12</v>
      </c>
      <c r="D14" s="1">
        <v>0</v>
      </c>
      <c r="E14" s="1">
        <v>70</v>
      </c>
      <c r="F14" s="2">
        <v>22</v>
      </c>
      <c r="G14" s="3">
        <f t="shared" si="0"/>
        <v>5.833333333333333</v>
      </c>
      <c r="H14" s="3"/>
      <c r="I14" s="3"/>
      <c r="J14" s="1"/>
      <c r="K14" s="1" t="s">
        <v>35</v>
      </c>
      <c r="L14" s="1">
        <v>11</v>
      </c>
      <c r="M14" s="1">
        <v>2</v>
      </c>
      <c r="N14" s="1">
        <v>42</v>
      </c>
      <c r="O14" s="1">
        <v>1</v>
      </c>
      <c r="P14" s="3">
        <f t="shared" si="1"/>
        <v>42</v>
      </c>
      <c r="Q14" s="29">
        <f t="shared" si="2"/>
        <v>3.8181818181818183</v>
      </c>
      <c r="R14" s="29">
        <f t="shared" si="3"/>
        <v>66</v>
      </c>
      <c r="S14" s="1"/>
      <c r="T14" s="1"/>
      <c r="U14" s="1"/>
      <c r="V14" s="1"/>
      <c r="W14" s="1"/>
      <c r="X14" s="1"/>
    </row>
    <row r="15" spans="1:24" x14ac:dyDescent="0.2">
      <c r="A15" s="1" t="s">
        <v>102</v>
      </c>
      <c r="B15" s="1">
        <v>11</v>
      </c>
      <c r="C15" s="1">
        <v>9</v>
      </c>
      <c r="D15" s="1">
        <v>0</v>
      </c>
      <c r="E15" s="1">
        <v>45</v>
      </c>
      <c r="F15" s="2">
        <v>13</v>
      </c>
      <c r="G15" s="3">
        <f t="shared" si="0"/>
        <v>5</v>
      </c>
      <c r="H15" s="3"/>
      <c r="I15" s="3"/>
      <c r="J15" s="1"/>
      <c r="K15" s="1" t="s">
        <v>184</v>
      </c>
      <c r="L15" s="1">
        <v>6</v>
      </c>
      <c r="M15" s="1">
        <v>0</v>
      </c>
      <c r="N15" s="1">
        <v>37</v>
      </c>
      <c r="O15" s="1">
        <v>1</v>
      </c>
      <c r="P15" s="3">
        <f t="shared" si="1"/>
        <v>37</v>
      </c>
      <c r="Q15" s="29">
        <f t="shared" si="2"/>
        <v>6.166666666666667</v>
      </c>
      <c r="R15" s="29">
        <f t="shared" si="3"/>
        <v>36</v>
      </c>
      <c r="S15" s="1"/>
      <c r="T15" s="1"/>
      <c r="U15" s="1"/>
      <c r="V15" s="1"/>
      <c r="W15" s="1"/>
      <c r="X15" s="1"/>
    </row>
    <row r="16" spans="1:24" x14ac:dyDescent="0.2">
      <c r="A16" s="1" t="s">
        <v>181</v>
      </c>
      <c r="B16" s="1">
        <v>6</v>
      </c>
      <c r="C16" s="1">
        <v>6</v>
      </c>
      <c r="D16" s="1">
        <v>0</v>
      </c>
      <c r="E16" s="1">
        <v>25</v>
      </c>
      <c r="F16" s="2">
        <v>10</v>
      </c>
      <c r="G16" s="3">
        <f t="shared" si="0"/>
        <v>4.166666666666667</v>
      </c>
      <c r="H16" s="3"/>
      <c r="I16" s="3"/>
      <c r="J16" s="1"/>
      <c r="K16" s="1" t="s">
        <v>43</v>
      </c>
      <c r="L16" s="1">
        <v>6</v>
      </c>
      <c r="M16" s="1">
        <v>0</v>
      </c>
      <c r="N16" s="1">
        <v>31</v>
      </c>
      <c r="O16" s="1">
        <v>1</v>
      </c>
      <c r="P16" s="3">
        <f t="shared" si="1"/>
        <v>31</v>
      </c>
      <c r="Q16" s="29">
        <f t="shared" si="2"/>
        <v>5.166666666666667</v>
      </c>
      <c r="R16" s="29">
        <f t="shared" si="3"/>
        <v>36</v>
      </c>
      <c r="S16" s="1"/>
      <c r="T16" s="1"/>
      <c r="U16" s="1"/>
      <c r="V16" s="1"/>
      <c r="W16" s="1"/>
      <c r="X16" s="1"/>
    </row>
    <row r="17" spans="1:24" x14ac:dyDescent="0.2">
      <c r="A17" s="1" t="s">
        <v>182</v>
      </c>
      <c r="B17" s="1">
        <v>9</v>
      </c>
      <c r="C17" s="1">
        <v>7</v>
      </c>
      <c r="D17" s="1">
        <v>3</v>
      </c>
      <c r="E17" s="1">
        <v>1</v>
      </c>
      <c r="F17" s="2" t="s">
        <v>18</v>
      </c>
      <c r="G17" s="3">
        <f t="shared" si="0"/>
        <v>0.25</v>
      </c>
      <c r="H17" s="3"/>
      <c r="I17" s="3"/>
      <c r="J17" s="1"/>
      <c r="K17" s="1" t="s">
        <v>155</v>
      </c>
      <c r="L17" s="1">
        <v>13.4</v>
      </c>
      <c r="M17" s="1">
        <v>1</v>
      </c>
      <c r="N17" s="1">
        <v>60</v>
      </c>
      <c r="O17" s="1">
        <v>1</v>
      </c>
      <c r="P17" s="3">
        <f t="shared" si="1"/>
        <v>60</v>
      </c>
      <c r="Q17" s="29">
        <f t="shared" si="2"/>
        <v>4.3902439024390238</v>
      </c>
      <c r="R17" s="29">
        <f t="shared" si="3"/>
        <v>82</v>
      </c>
      <c r="S17" s="1"/>
      <c r="T17" s="1"/>
      <c r="U17" s="1"/>
      <c r="V17" s="1"/>
      <c r="W17" s="1"/>
      <c r="X17" s="1"/>
    </row>
    <row r="18" spans="1:24" x14ac:dyDescent="0.2">
      <c r="A18" s="1"/>
      <c r="B18" s="1"/>
      <c r="C18" s="1"/>
      <c r="D18" s="1"/>
      <c r="E18" s="1"/>
      <c r="F18" s="2"/>
      <c r="G18" s="3"/>
      <c r="H18" s="1"/>
      <c r="I18" s="1"/>
      <c r="J18" s="1"/>
      <c r="K18" s="1" t="s">
        <v>14</v>
      </c>
      <c r="L18" s="1">
        <v>7</v>
      </c>
      <c r="M18" s="1">
        <v>1</v>
      </c>
      <c r="N18" s="1">
        <v>36</v>
      </c>
      <c r="O18" s="1">
        <v>1</v>
      </c>
      <c r="P18" s="3">
        <f t="shared" si="1"/>
        <v>36</v>
      </c>
      <c r="Q18" s="29">
        <f t="shared" si="2"/>
        <v>5.1428571428571432</v>
      </c>
      <c r="R18" s="29">
        <f t="shared" si="3"/>
        <v>42</v>
      </c>
      <c r="S18" s="1"/>
      <c r="T18" s="1"/>
      <c r="U18" s="1"/>
      <c r="V18" s="1"/>
      <c r="W18" s="1"/>
      <c r="X18" s="1"/>
    </row>
    <row r="19" spans="1:24" x14ac:dyDescent="0.2">
      <c r="A19" s="23" t="s">
        <v>138</v>
      </c>
      <c r="B19" s="1"/>
      <c r="C19" s="1"/>
      <c r="D19" s="1"/>
      <c r="E19" s="1"/>
      <c r="F19" s="1">
        <f>539-186</f>
        <v>353</v>
      </c>
      <c r="G19" s="1"/>
      <c r="H19" s="1"/>
      <c r="I19" s="1"/>
      <c r="J19" s="1"/>
      <c r="K19" s="1" t="s">
        <v>12</v>
      </c>
      <c r="L19" s="1">
        <v>8</v>
      </c>
      <c r="M19" s="1">
        <v>0</v>
      </c>
      <c r="N19" s="1">
        <v>34</v>
      </c>
      <c r="O19" s="1">
        <v>1</v>
      </c>
      <c r="P19" s="3">
        <f t="shared" si="1"/>
        <v>34</v>
      </c>
      <c r="Q19" s="29">
        <f t="shared" si="2"/>
        <v>4.25</v>
      </c>
      <c r="R19" s="29">
        <f t="shared" si="3"/>
        <v>48</v>
      </c>
      <c r="S19" s="1"/>
      <c r="T19" s="1"/>
      <c r="U19" s="1"/>
      <c r="V19" s="1"/>
      <c r="W19" s="1"/>
      <c r="X19" s="1"/>
    </row>
    <row r="20" spans="1:24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 t="s">
        <v>90</v>
      </c>
      <c r="L20" s="1">
        <v>7</v>
      </c>
      <c r="M20" s="1">
        <v>0</v>
      </c>
      <c r="N20" s="1">
        <v>46</v>
      </c>
      <c r="O20" s="1">
        <v>1</v>
      </c>
      <c r="P20" s="3">
        <f t="shared" si="1"/>
        <v>46</v>
      </c>
      <c r="Q20" s="29">
        <f t="shared" si="2"/>
        <v>6.5714285714285712</v>
      </c>
      <c r="R20" s="29">
        <f t="shared" si="3"/>
        <v>42</v>
      </c>
      <c r="S20" s="1"/>
      <c r="T20" s="1"/>
      <c r="U20" s="1"/>
      <c r="V20" s="1"/>
      <c r="W20" s="1"/>
      <c r="X20" s="1"/>
    </row>
    <row r="21" spans="1:24" x14ac:dyDescent="0.2">
      <c r="A21" s="8" t="s">
        <v>22</v>
      </c>
      <c r="B21" s="1"/>
      <c r="C21" s="1"/>
      <c r="D21" s="8" t="s">
        <v>53</v>
      </c>
      <c r="E21" s="1"/>
      <c r="F21" s="1"/>
      <c r="G21" s="1"/>
      <c r="H21" s="1"/>
      <c r="I21" s="1"/>
      <c r="J21" s="1"/>
      <c r="K21" s="1" t="s">
        <v>186</v>
      </c>
      <c r="L21" s="1">
        <v>4</v>
      </c>
      <c r="M21" s="1">
        <v>0</v>
      </c>
      <c r="N21" s="1">
        <v>14</v>
      </c>
      <c r="O21" s="1">
        <v>1</v>
      </c>
      <c r="P21" s="3">
        <f t="shared" si="1"/>
        <v>14</v>
      </c>
      <c r="Q21" s="29">
        <f t="shared" si="2"/>
        <v>3.5</v>
      </c>
      <c r="R21" s="29">
        <f t="shared" si="3"/>
        <v>24</v>
      </c>
      <c r="S21" s="1"/>
      <c r="T21" s="1"/>
      <c r="U21" s="1"/>
      <c r="V21" s="1"/>
      <c r="W21" s="1"/>
      <c r="X21" s="1"/>
    </row>
    <row r="22" spans="1:24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 t="s">
        <v>94</v>
      </c>
      <c r="L22" s="1">
        <v>19.3</v>
      </c>
      <c r="M22" s="1">
        <v>1</v>
      </c>
      <c r="N22" s="1">
        <v>67</v>
      </c>
      <c r="O22" s="1">
        <v>0</v>
      </c>
      <c r="P22" s="6" t="s">
        <v>52</v>
      </c>
      <c r="Q22" s="29">
        <f t="shared" si="2"/>
        <v>3.4358974358974357</v>
      </c>
      <c r="R22" s="6" t="s">
        <v>52</v>
      </c>
      <c r="S22" s="1"/>
      <c r="T22" s="1"/>
      <c r="U22" s="1"/>
      <c r="V22" s="1"/>
      <c r="W22" s="1"/>
      <c r="X22" s="1"/>
    </row>
    <row r="23" spans="1:24" x14ac:dyDescent="0.2">
      <c r="A23" s="1" t="s">
        <v>47</v>
      </c>
      <c r="B23" s="2" t="s">
        <v>190</v>
      </c>
      <c r="C23" s="1"/>
      <c r="D23" s="7">
        <v>8</v>
      </c>
      <c r="E23" s="1" t="s">
        <v>88</v>
      </c>
      <c r="F23" s="1"/>
      <c r="G23" s="1"/>
      <c r="H23" s="1"/>
      <c r="I23" s="1"/>
      <c r="J23" s="1"/>
      <c r="K23" s="1" t="s">
        <v>47</v>
      </c>
      <c r="L23" s="1">
        <v>5</v>
      </c>
      <c r="M23" s="1">
        <v>0</v>
      </c>
      <c r="N23" s="1">
        <v>46</v>
      </c>
      <c r="O23" s="1">
        <v>0</v>
      </c>
      <c r="P23" s="6" t="s">
        <v>52</v>
      </c>
      <c r="Q23" s="29">
        <f t="shared" si="2"/>
        <v>9.1999999999999993</v>
      </c>
      <c r="R23" s="6" t="s">
        <v>52</v>
      </c>
      <c r="S23" s="1"/>
      <c r="T23" s="1"/>
      <c r="U23" s="1"/>
      <c r="V23" s="1"/>
      <c r="W23" s="1"/>
      <c r="X23" s="1"/>
    </row>
    <row r="24" spans="1:24" x14ac:dyDescent="0.2">
      <c r="A24" s="1" t="s">
        <v>94</v>
      </c>
      <c r="B24" s="2" t="s">
        <v>191</v>
      </c>
      <c r="C24" s="1"/>
      <c r="D24" s="7">
        <v>4</v>
      </c>
      <c r="E24" s="1" t="s">
        <v>90</v>
      </c>
      <c r="F24" s="1"/>
      <c r="G24" s="1"/>
      <c r="H24" s="1"/>
      <c r="I24" s="1"/>
      <c r="J24" s="1"/>
      <c r="K24" s="23" t="s">
        <v>62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x14ac:dyDescent="0.2">
      <c r="A25" s="1" t="s">
        <v>155</v>
      </c>
      <c r="B25" s="2" t="s">
        <v>192</v>
      </c>
      <c r="C25" s="1"/>
      <c r="D25" s="7">
        <v>3</v>
      </c>
      <c r="E25" s="1" t="s">
        <v>200</v>
      </c>
      <c r="F25" s="1"/>
      <c r="G25" s="1"/>
      <c r="H25" s="1"/>
      <c r="I25" s="1"/>
      <c r="J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x14ac:dyDescent="0.2">
      <c r="A26" s="1" t="s">
        <v>183</v>
      </c>
      <c r="B26" s="2" t="s">
        <v>193</v>
      </c>
      <c r="C26" s="1"/>
      <c r="D26" s="7">
        <v>2</v>
      </c>
      <c r="E26" s="1" t="s">
        <v>201</v>
      </c>
      <c r="F26" s="1"/>
      <c r="G26" s="1"/>
      <c r="H26" s="1"/>
      <c r="I26" s="1"/>
      <c r="J26" s="1"/>
      <c r="K26" s="8" t="s">
        <v>66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x14ac:dyDescent="0.2">
      <c r="A27" s="1" t="s">
        <v>12</v>
      </c>
      <c r="B27" s="2" t="s">
        <v>194</v>
      </c>
      <c r="C27" s="1"/>
      <c r="D27" s="7">
        <v>1</v>
      </c>
      <c r="E27" s="1" t="s">
        <v>202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x14ac:dyDescent="0.2">
      <c r="A28" s="1" t="s">
        <v>101</v>
      </c>
      <c r="B28" s="2" t="s">
        <v>195</v>
      </c>
      <c r="C28" s="1"/>
      <c r="D28" s="7" t="s">
        <v>111</v>
      </c>
      <c r="E28" s="1" t="s">
        <v>203</v>
      </c>
      <c r="F28" s="1"/>
      <c r="G28" s="1"/>
      <c r="H28" s="1"/>
      <c r="I28" s="1"/>
      <c r="J28" s="1"/>
      <c r="K28" s="21" t="s">
        <v>67</v>
      </c>
      <c r="L28" s="21" t="s">
        <v>68</v>
      </c>
      <c r="M28" s="21" t="s">
        <v>69</v>
      </c>
      <c r="N28" s="21" t="s">
        <v>70</v>
      </c>
      <c r="O28" s="21" t="s">
        <v>71</v>
      </c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2">
      <c r="A29" s="1" t="s">
        <v>35</v>
      </c>
      <c r="B29" s="2" t="s">
        <v>196</v>
      </c>
      <c r="C29" s="1"/>
      <c r="D29" s="7">
        <v>2</v>
      </c>
      <c r="E29" s="1" t="s">
        <v>58</v>
      </c>
      <c r="F29" s="1"/>
      <c r="G29" s="1"/>
      <c r="H29" s="1"/>
      <c r="I29" s="1"/>
      <c r="J29" s="1"/>
      <c r="K29" s="7">
        <v>19</v>
      </c>
      <c r="L29" s="7">
        <v>2</v>
      </c>
      <c r="M29" s="7">
        <v>2</v>
      </c>
      <c r="N29" s="7">
        <v>14</v>
      </c>
      <c r="O29" s="7">
        <v>1</v>
      </c>
      <c r="P29" s="1"/>
      <c r="Q29" s="1"/>
      <c r="R29" s="1"/>
      <c r="S29" s="1"/>
      <c r="T29" s="1"/>
      <c r="U29" s="1"/>
      <c r="V29" s="1"/>
      <c r="W29" s="1"/>
      <c r="X29" s="1"/>
    </row>
    <row r="30" spans="1:24" x14ac:dyDescent="0.2">
      <c r="A30" s="1" t="s">
        <v>184</v>
      </c>
      <c r="B30" s="2" t="s">
        <v>197</v>
      </c>
      <c r="C30" s="1"/>
      <c r="D30" s="7" t="s">
        <v>111</v>
      </c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x14ac:dyDescent="0.2">
      <c r="A31" s="1" t="s">
        <v>89</v>
      </c>
      <c r="B31" s="2" t="s">
        <v>198</v>
      </c>
      <c r="C31" s="1"/>
      <c r="D31" s="1"/>
      <c r="E31" s="1"/>
      <c r="F31" s="1"/>
      <c r="G31" s="1"/>
      <c r="H31" s="1"/>
      <c r="I31" s="1"/>
      <c r="J31" s="1"/>
      <c r="K31" s="1"/>
      <c r="L31" s="20" t="s">
        <v>4</v>
      </c>
      <c r="M31" s="20" t="s">
        <v>73</v>
      </c>
      <c r="N31" s="20" t="s">
        <v>74</v>
      </c>
      <c r="O31" s="20" t="s">
        <v>25</v>
      </c>
      <c r="P31" s="20" t="s">
        <v>75</v>
      </c>
      <c r="Q31" s="20"/>
      <c r="R31" s="20"/>
      <c r="S31" s="1"/>
      <c r="T31" s="1"/>
      <c r="U31" s="1"/>
      <c r="V31" s="1"/>
      <c r="W31" s="1"/>
      <c r="X31" s="1"/>
    </row>
    <row r="32" spans="1:24" x14ac:dyDescent="0.2">
      <c r="A32" s="1" t="s">
        <v>185</v>
      </c>
      <c r="B32" s="2" t="s">
        <v>199</v>
      </c>
      <c r="C32" s="1"/>
      <c r="D32" s="8" t="s">
        <v>57</v>
      </c>
      <c r="E32" s="1"/>
      <c r="F32" s="1"/>
      <c r="G32" s="1"/>
      <c r="H32" s="1"/>
      <c r="I32" s="1"/>
      <c r="J32" s="1"/>
      <c r="K32" s="1" t="s">
        <v>72</v>
      </c>
      <c r="L32" s="7">
        <v>2017</v>
      </c>
      <c r="M32" s="7">
        <v>347</v>
      </c>
      <c r="N32" s="7">
        <v>2364</v>
      </c>
      <c r="O32" s="7">
        <v>163</v>
      </c>
      <c r="P32" s="13">
        <f>+N32/O32</f>
        <v>14.503067484662576</v>
      </c>
      <c r="Q32" s="13"/>
      <c r="R32" s="13"/>
      <c r="S32" s="1"/>
      <c r="T32" s="1"/>
      <c r="U32" s="1"/>
      <c r="V32" s="1"/>
      <c r="W32" s="1"/>
      <c r="X32" s="1"/>
    </row>
    <row r="33" spans="1:24" x14ac:dyDescent="0.2">
      <c r="A33" s="1" t="s">
        <v>37</v>
      </c>
      <c r="B33" s="2">
        <v>32</v>
      </c>
      <c r="C33" s="1"/>
      <c r="D33" s="1"/>
      <c r="E33" s="1"/>
      <c r="F33" s="1"/>
      <c r="G33" s="1"/>
      <c r="H33" s="1"/>
      <c r="I33" s="1"/>
      <c r="J33" s="1"/>
      <c r="K33" s="1" t="s">
        <v>139</v>
      </c>
      <c r="L33" s="7">
        <v>2756</v>
      </c>
      <c r="M33" s="7">
        <v>245</v>
      </c>
      <c r="N33" s="7">
        <v>3001</v>
      </c>
      <c r="O33" s="7">
        <v>99</v>
      </c>
      <c r="P33" s="13">
        <f>+N33/O33</f>
        <v>30.313131313131311</v>
      </c>
      <c r="Q33" s="13"/>
      <c r="R33" s="13"/>
      <c r="S33" s="1"/>
      <c r="T33" s="1"/>
      <c r="U33" s="1"/>
      <c r="V33" s="1"/>
      <c r="W33" s="1"/>
      <c r="X33" s="1"/>
    </row>
    <row r="34" spans="1:24" x14ac:dyDescent="0.2">
      <c r="A34" s="1" t="s">
        <v>86</v>
      </c>
      <c r="B34" s="2">
        <v>15</v>
      </c>
      <c r="C34" s="1"/>
      <c r="D34" s="7" t="s">
        <v>204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x14ac:dyDescent="0.2">
      <c r="A35" s="1" t="s">
        <v>43</v>
      </c>
      <c r="B35" s="1">
        <v>19</v>
      </c>
      <c r="C35" s="1"/>
      <c r="D35" s="7"/>
      <c r="E35" s="1"/>
      <c r="F35" s="1"/>
      <c r="G35" s="1"/>
      <c r="H35" s="1"/>
      <c r="I35" s="1"/>
      <c r="J35" s="1"/>
      <c r="K35" s="20" t="s">
        <v>77</v>
      </c>
      <c r="L35" s="2" t="s">
        <v>206</v>
      </c>
      <c r="M35" s="1"/>
      <c r="N35" s="1" t="s">
        <v>207</v>
      </c>
      <c r="O35" s="1"/>
      <c r="P35" s="1"/>
      <c r="Q35" s="12">
        <v>37821</v>
      </c>
      <c r="R35" s="1"/>
      <c r="T35" s="1"/>
      <c r="U35" s="1"/>
      <c r="V35" s="1"/>
      <c r="W35" s="1"/>
      <c r="X35" s="1"/>
    </row>
    <row r="36" spans="1:24" x14ac:dyDescent="0.2">
      <c r="A36" s="1" t="s">
        <v>186</v>
      </c>
      <c r="B36" s="1">
        <v>14</v>
      </c>
      <c r="C36" s="1"/>
      <c r="D36" s="1" t="s">
        <v>205</v>
      </c>
      <c r="E36" s="1"/>
      <c r="F36" s="1"/>
      <c r="G36" s="1"/>
      <c r="H36" s="1"/>
      <c r="I36" s="1"/>
      <c r="J36" s="1"/>
      <c r="K36" s="20" t="s">
        <v>78</v>
      </c>
      <c r="L36" s="2">
        <v>48</v>
      </c>
      <c r="M36" s="1"/>
      <c r="N36" s="1" t="s">
        <v>208</v>
      </c>
      <c r="O36" s="1"/>
      <c r="P36" s="1"/>
      <c r="Q36" s="12">
        <v>37835</v>
      </c>
      <c r="R36" s="1"/>
      <c r="T36" s="1"/>
      <c r="U36" s="1"/>
      <c r="V36" s="1"/>
      <c r="W36" s="1"/>
      <c r="X36" s="1"/>
    </row>
    <row r="37" spans="1:24" x14ac:dyDescent="0.2">
      <c r="A37" s="1" t="s">
        <v>54</v>
      </c>
      <c r="B37" s="1">
        <v>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T37" s="1"/>
      <c r="U37" s="1"/>
      <c r="V37" s="1"/>
      <c r="W37" s="1"/>
      <c r="X37" s="1"/>
    </row>
    <row r="38" spans="1:24" x14ac:dyDescent="0.2">
      <c r="A38" s="1" t="s">
        <v>187</v>
      </c>
      <c r="B38" s="1">
        <v>0</v>
      </c>
      <c r="C38" s="1"/>
      <c r="D38" s="1"/>
      <c r="E38" s="1"/>
      <c r="F38" s="1"/>
      <c r="G38" s="1"/>
      <c r="H38" s="1"/>
      <c r="I38" s="1"/>
      <c r="J38" s="1"/>
      <c r="K38" s="20" t="s">
        <v>209</v>
      </c>
      <c r="L38" s="1"/>
      <c r="M38" s="1"/>
      <c r="N38" s="1"/>
      <c r="O38" s="1"/>
      <c r="P38" s="1"/>
      <c r="Q38" s="1"/>
      <c r="R38" s="1"/>
      <c r="T38" s="1"/>
      <c r="U38" s="1"/>
      <c r="V38" s="1"/>
      <c r="W38" s="1"/>
      <c r="X38" s="1"/>
    </row>
    <row r="39" spans="1:24" x14ac:dyDescent="0.2">
      <c r="A39" s="1" t="s">
        <v>188</v>
      </c>
      <c r="B39" s="1">
        <v>0</v>
      </c>
      <c r="C39" s="1"/>
      <c r="D39" s="1"/>
      <c r="E39" s="1"/>
      <c r="F39" s="1"/>
      <c r="G39" s="1"/>
      <c r="H39" s="1"/>
      <c r="I39" s="1"/>
      <c r="J39" s="1"/>
      <c r="K39" s="7" t="s">
        <v>189</v>
      </c>
      <c r="L39" s="1" t="s">
        <v>88</v>
      </c>
      <c r="M39" s="1"/>
      <c r="N39" s="1" t="s">
        <v>214</v>
      </c>
      <c r="O39" s="1"/>
      <c r="P39" s="1"/>
      <c r="Q39" s="12">
        <v>37821</v>
      </c>
      <c r="R39" s="1"/>
      <c r="T39" s="1"/>
      <c r="U39" s="1"/>
      <c r="V39" s="1"/>
      <c r="W39" s="1"/>
      <c r="X39" s="1"/>
    </row>
    <row r="40" spans="1:24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 t="s">
        <v>213</v>
      </c>
      <c r="L40" s="1" t="s">
        <v>47</v>
      </c>
      <c r="M40" s="1"/>
      <c r="N40" s="1" t="s">
        <v>215</v>
      </c>
      <c r="O40" s="1"/>
      <c r="P40" s="1"/>
      <c r="Q40" s="12">
        <v>37870</v>
      </c>
      <c r="R40" s="1"/>
      <c r="T40" s="1"/>
      <c r="U40" s="1"/>
      <c r="V40" s="1"/>
      <c r="W40" s="1"/>
      <c r="X40" s="1"/>
    </row>
    <row r="41" spans="1:24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7">
        <v>106</v>
      </c>
      <c r="L41" s="1" t="s">
        <v>88</v>
      </c>
      <c r="M41" s="1"/>
      <c r="N41" s="1" t="s">
        <v>216</v>
      </c>
      <c r="O41" s="1"/>
      <c r="P41" s="1"/>
      <c r="Q41" s="12">
        <v>37863</v>
      </c>
      <c r="R41" s="1"/>
      <c r="T41" s="1"/>
      <c r="U41" s="1"/>
      <c r="V41" s="1"/>
      <c r="W41" s="1"/>
      <c r="X41" s="1"/>
    </row>
    <row r="42" spans="1:24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7">
        <v>104</v>
      </c>
      <c r="L42" s="1" t="s">
        <v>88</v>
      </c>
      <c r="M42" s="1"/>
      <c r="N42" s="1" t="s">
        <v>217</v>
      </c>
      <c r="O42" s="1"/>
      <c r="P42" s="1"/>
      <c r="Q42" s="12">
        <v>37856</v>
      </c>
      <c r="R42" s="1"/>
      <c r="T42" s="1"/>
      <c r="U42" s="1"/>
      <c r="V42" s="1"/>
      <c r="W42" s="1"/>
      <c r="X42" s="1"/>
    </row>
    <row r="43" spans="1:24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T43" s="1"/>
      <c r="U43" s="1"/>
      <c r="V43" s="1"/>
      <c r="W43" s="1"/>
      <c r="X43" s="1"/>
    </row>
    <row r="44" spans="1:24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20" t="s">
        <v>83</v>
      </c>
      <c r="L44" s="1"/>
      <c r="M44" s="1"/>
      <c r="N44" s="1"/>
      <c r="O44" s="1"/>
      <c r="P44" s="1"/>
      <c r="Q44" s="1"/>
      <c r="R44" s="1"/>
      <c r="T44" s="1"/>
      <c r="U44" s="1"/>
      <c r="V44" s="1"/>
      <c r="W44" s="1"/>
      <c r="X44" s="1"/>
    </row>
    <row r="45" spans="1:24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4" t="s">
        <v>210</v>
      </c>
      <c r="L45" s="1" t="s">
        <v>211</v>
      </c>
      <c r="M45" s="1"/>
      <c r="N45" s="1" t="s">
        <v>212</v>
      </c>
      <c r="O45" s="1"/>
      <c r="P45" s="12"/>
      <c r="Q45" s="12">
        <v>37765</v>
      </c>
      <c r="R45" s="12"/>
      <c r="T45" s="1"/>
      <c r="U45" s="1"/>
      <c r="V45" s="1"/>
      <c r="W45" s="1"/>
      <c r="X45" s="1"/>
    </row>
    <row r="46" spans="1:24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T136" s="1"/>
      <c r="U136" s="1"/>
      <c r="V136" s="1"/>
      <c r="W136" s="1"/>
    </row>
    <row r="137" spans="1:23" x14ac:dyDescent="0.2">
      <c r="A137" s="1"/>
      <c r="B137" s="1"/>
      <c r="C137" s="1"/>
      <c r="D137" s="1"/>
      <c r="E137" s="1"/>
      <c r="F137" s="1"/>
      <c r="G137" s="1"/>
    </row>
  </sheetData>
  <phoneticPr fontId="0" type="noConversion"/>
  <pageMargins left="0.19685039370078741" right="0.19685039370078741" top="0.19685039370078741" bottom="0.19685039370078741" header="0" footer="0"/>
  <pageSetup paperSize="9" scale="84" orientation="landscape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1"/>
  <dimension ref="A1:AI68"/>
  <sheetViews>
    <sheetView workbookViewId="0"/>
  </sheetViews>
  <sheetFormatPr defaultRowHeight="12.75" x14ac:dyDescent="0.2"/>
  <cols>
    <col min="1" max="1" width="12.85546875" bestFit="1" customWidth="1"/>
    <col min="7" max="7" width="10.5703125" bestFit="1" customWidth="1"/>
    <col min="8" max="8" width="3.7109375" customWidth="1"/>
    <col min="9" max="9" width="12.85546875" bestFit="1" customWidth="1"/>
    <col min="13" max="14" width="10.42578125" bestFit="1" customWidth="1"/>
    <col min="15" max="16" width="10.42578125" customWidth="1"/>
  </cols>
  <sheetData>
    <row r="1" spans="1:35" ht="15" x14ac:dyDescent="0.2">
      <c r="A1" s="19" t="s">
        <v>63</v>
      </c>
      <c r="B1" s="1"/>
      <c r="C1" s="1"/>
      <c r="D1" s="1"/>
      <c r="E1" s="1"/>
      <c r="F1" s="1"/>
      <c r="G1" s="1"/>
      <c r="H1" s="1"/>
      <c r="I1" s="1"/>
    </row>
    <row r="2" spans="1:35" x14ac:dyDescent="0.2">
      <c r="A2" s="1"/>
      <c r="B2" s="1"/>
      <c r="C2" s="1"/>
      <c r="D2" s="1"/>
      <c r="E2" s="1"/>
      <c r="F2" s="1"/>
      <c r="G2" s="1"/>
      <c r="H2" s="1"/>
      <c r="I2" s="1"/>
    </row>
    <row r="3" spans="1:35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1"/>
      <c r="I3" s="8" t="s">
        <v>61</v>
      </c>
      <c r="J3" s="22" t="s">
        <v>23</v>
      </c>
      <c r="K3" s="22" t="s">
        <v>24</v>
      </c>
      <c r="L3" s="22" t="s">
        <v>4</v>
      </c>
      <c r="M3" s="22" t="s">
        <v>25</v>
      </c>
      <c r="N3" s="22" t="s">
        <v>6</v>
      </c>
      <c r="O3" s="22" t="s">
        <v>223</v>
      </c>
      <c r="P3" s="22" t="s">
        <v>224</v>
      </c>
      <c r="Q3" s="22" t="s">
        <v>26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x14ac:dyDescent="0.2">
      <c r="A5" s="1" t="s">
        <v>0</v>
      </c>
      <c r="B5" s="1">
        <v>15</v>
      </c>
      <c r="C5" s="1">
        <v>15</v>
      </c>
      <c r="D5" s="1">
        <v>3</v>
      </c>
      <c r="E5" s="1">
        <v>710</v>
      </c>
      <c r="F5" s="2" t="s">
        <v>21</v>
      </c>
      <c r="G5" s="3">
        <f>+E5/(C5-D5)</f>
        <v>59.166666666666664</v>
      </c>
      <c r="H5" s="1"/>
      <c r="I5" s="1" t="s">
        <v>13</v>
      </c>
      <c r="J5" s="1">
        <v>86.2</v>
      </c>
      <c r="K5" s="1">
        <v>24</v>
      </c>
      <c r="L5" s="1">
        <v>256</v>
      </c>
      <c r="M5" s="1">
        <v>19</v>
      </c>
      <c r="N5" s="3">
        <f>+L5/M5</f>
        <v>13.473684210526315</v>
      </c>
      <c r="O5" s="29">
        <f>+L5/(INT(J5)+(J5-INT(J5))*10/6)</f>
        <v>2.9652509652509651</v>
      </c>
      <c r="P5" s="29">
        <f>+(INT(J5)*6+(J5-INT(J5))*10)/M5</f>
        <v>27.263157894736842</v>
      </c>
      <c r="Q5" s="4" t="s">
        <v>28</v>
      </c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x14ac:dyDescent="0.2">
      <c r="A6" s="1" t="s">
        <v>7</v>
      </c>
      <c r="B6" s="1">
        <v>11</v>
      </c>
      <c r="C6" s="1">
        <v>11</v>
      </c>
      <c r="D6" s="1">
        <v>1</v>
      </c>
      <c r="E6" s="1">
        <v>290</v>
      </c>
      <c r="F6" s="2" t="s">
        <v>20</v>
      </c>
      <c r="G6" s="3">
        <f t="shared" ref="G6:G16" si="0">+E6/(C6-D6)</f>
        <v>29</v>
      </c>
      <c r="H6" s="1"/>
      <c r="I6" s="1" t="s">
        <v>27</v>
      </c>
      <c r="J6" s="1">
        <v>64.2</v>
      </c>
      <c r="K6" s="1">
        <v>16</v>
      </c>
      <c r="L6" s="1">
        <v>222</v>
      </c>
      <c r="M6" s="1">
        <v>14</v>
      </c>
      <c r="N6" s="3">
        <f t="shared" ref="N6:N14" si="1">+L6/M6</f>
        <v>15.857142857142858</v>
      </c>
      <c r="O6" s="29">
        <f t="shared" ref="O6:O16" si="2">+L6/(INT(J6)+(J6-INT(J6))*10/6)</f>
        <v>3.4507772020725382</v>
      </c>
      <c r="P6" s="29">
        <f t="shared" ref="P6:P14" si="3">+(INT(J6)*6+(J6-INT(J6))*10)/M6</f>
        <v>27.571428571428573</v>
      </c>
      <c r="Q6" s="5" t="s">
        <v>29</v>
      </c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x14ac:dyDescent="0.2">
      <c r="A7" s="1" t="s">
        <v>8</v>
      </c>
      <c r="B7" s="1">
        <v>13</v>
      </c>
      <c r="C7" s="1">
        <v>12</v>
      </c>
      <c r="D7" s="1">
        <v>1</v>
      </c>
      <c r="E7" s="1">
        <v>214</v>
      </c>
      <c r="F7" s="2">
        <v>44</v>
      </c>
      <c r="G7" s="3">
        <f t="shared" si="0"/>
        <v>19.454545454545453</v>
      </c>
      <c r="H7" s="1"/>
      <c r="I7" s="1" t="s">
        <v>9</v>
      </c>
      <c r="J7" s="1">
        <v>78</v>
      </c>
      <c r="K7" s="1">
        <v>19</v>
      </c>
      <c r="L7" s="1">
        <v>239</v>
      </c>
      <c r="M7" s="1">
        <v>13</v>
      </c>
      <c r="N7" s="3">
        <f t="shared" si="1"/>
        <v>18.384615384615383</v>
      </c>
      <c r="O7" s="29">
        <f t="shared" si="2"/>
        <v>3.0641025641025643</v>
      </c>
      <c r="P7" s="29">
        <f t="shared" si="3"/>
        <v>36</v>
      </c>
      <c r="Q7" s="5" t="s">
        <v>30</v>
      </c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x14ac:dyDescent="0.2">
      <c r="A8" s="1" t="s">
        <v>9</v>
      </c>
      <c r="B8" s="1">
        <v>13</v>
      </c>
      <c r="C8" s="1">
        <v>13</v>
      </c>
      <c r="D8" s="1">
        <v>0</v>
      </c>
      <c r="E8" s="1">
        <v>249</v>
      </c>
      <c r="F8" s="2">
        <v>66</v>
      </c>
      <c r="G8" s="3">
        <f t="shared" si="0"/>
        <v>19.153846153846153</v>
      </c>
      <c r="H8" s="1"/>
      <c r="I8" s="1" t="s">
        <v>15</v>
      </c>
      <c r="J8" s="1">
        <v>105.5</v>
      </c>
      <c r="K8" s="1">
        <v>13</v>
      </c>
      <c r="L8" s="1">
        <v>451</v>
      </c>
      <c r="M8" s="1">
        <v>20</v>
      </c>
      <c r="N8" s="3">
        <f t="shared" si="1"/>
        <v>22.55</v>
      </c>
      <c r="O8" s="29">
        <f t="shared" si="2"/>
        <v>4.2614173228346459</v>
      </c>
      <c r="P8" s="29">
        <f t="shared" si="3"/>
        <v>31.75</v>
      </c>
      <c r="Q8" s="5" t="s">
        <v>31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x14ac:dyDescent="0.2">
      <c r="A9" s="1" t="s">
        <v>10</v>
      </c>
      <c r="B9" s="1">
        <v>10</v>
      </c>
      <c r="C9" s="1">
        <v>10</v>
      </c>
      <c r="D9" s="1">
        <v>2</v>
      </c>
      <c r="E9" s="1">
        <v>139</v>
      </c>
      <c r="F9" s="2" t="s">
        <v>19</v>
      </c>
      <c r="G9" s="3">
        <f t="shared" si="0"/>
        <v>17.375</v>
      </c>
      <c r="H9" s="1"/>
      <c r="I9" s="9" t="s">
        <v>0</v>
      </c>
      <c r="J9" s="9">
        <v>166</v>
      </c>
      <c r="K9" s="9">
        <v>33</v>
      </c>
      <c r="L9" s="9">
        <v>565</v>
      </c>
      <c r="M9" s="9">
        <v>24</v>
      </c>
      <c r="N9" s="10">
        <f t="shared" si="1"/>
        <v>23.541666666666668</v>
      </c>
      <c r="O9" s="30">
        <f t="shared" si="2"/>
        <v>3.4036144578313254</v>
      </c>
      <c r="P9" s="30">
        <f t="shared" si="3"/>
        <v>41.5</v>
      </c>
      <c r="Q9" s="11" t="s">
        <v>32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x14ac:dyDescent="0.2">
      <c r="A10" s="1" t="s">
        <v>11</v>
      </c>
      <c r="B10" s="1">
        <v>14</v>
      </c>
      <c r="C10" s="1">
        <v>13</v>
      </c>
      <c r="D10" s="1">
        <v>0</v>
      </c>
      <c r="E10" s="1">
        <v>220</v>
      </c>
      <c r="F10" s="2">
        <v>69</v>
      </c>
      <c r="G10" s="3">
        <f t="shared" si="0"/>
        <v>16.923076923076923</v>
      </c>
      <c r="H10" s="1"/>
      <c r="I10" s="1" t="s">
        <v>8</v>
      </c>
      <c r="J10" s="1">
        <v>87</v>
      </c>
      <c r="K10" s="1">
        <v>27</v>
      </c>
      <c r="L10" s="1">
        <v>186</v>
      </c>
      <c r="M10" s="1">
        <v>7</v>
      </c>
      <c r="N10" s="3">
        <f t="shared" si="1"/>
        <v>26.571428571428573</v>
      </c>
      <c r="O10" s="29">
        <f t="shared" si="2"/>
        <v>2.1379310344827585</v>
      </c>
      <c r="P10" s="29">
        <f t="shared" si="3"/>
        <v>74.571428571428569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">
      <c r="A11" s="1" t="s">
        <v>54</v>
      </c>
      <c r="B11" s="1">
        <v>6</v>
      </c>
      <c r="C11" s="1">
        <v>6</v>
      </c>
      <c r="D11" s="1">
        <v>2</v>
      </c>
      <c r="E11" s="1">
        <v>67</v>
      </c>
      <c r="F11" s="2">
        <v>15</v>
      </c>
      <c r="G11" s="3">
        <f t="shared" si="0"/>
        <v>16.75</v>
      </c>
      <c r="H11" s="1"/>
      <c r="I11" s="1" t="s">
        <v>12</v>
      </c>
      <c r="J11" s="1">
        <v>33</v>
      </c>
      <c r="K11" s="1">
        <v>3</v>
      </c>
      <c r="L11" s="1">
        <v>129</v>
      </c>
      <c r="M11" s="1">
        <v>6</v>
      </c>
      <c r="N11" s="3">
        <f t="shared" si="1"/>
        <v>21.5</v>
      </c>
      <c r="O11" s="29">
        <f t="shared" si="2"/>
        <v>3.9090909090909092</v>
      </c>
      <c r="P11" s="29">
        <f t="shared" si="3"/>
        <v>33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x14ac:dyDescent="0.2">
      <c r="A12" s="1" t="s">
        <v>12</v>
      </c>
      <c r="B12" s="1">
        <v>14</v>
      </c>
      <c r="C12" s="1">
        <v>8</v>
      </c>
      <c r="D12" s="1">
        <v>2</v>
      </c>
      <c r="E12" s="1">
        <v>50</v>
      </c>
      <c r="F12" s="2">
        <v>23</v>
      </c>
      <c r="G12" s="3">
        <f t="shared" si="0"/>
        <v>8.3333333333333339</v>
      </c>
      <c r="H12" s="1"/>
      <c r="I12" s="1" t="s">
        <v>33</v>
      </c>
      <c r="J12" s="1">
        <v>41</v>
      </c>
      <c r="K12" s="1">
        <v>7</v>
      </c>
      <c r="L12" s="1">
        <v>146</v>
      </c>
      <c r="M12" s="1">
        <v>3</v>
      </c>
      <c r="N12" s="3">
        <f t="shared" si="1"/>
        <v>48.666666666666664</v>
      </c>
      <c r="O12" s="29">
        <f t="shared" si="2"/>
        <v>3.5609756097560976</v>
      </c>
      <c r="P12" s="29">
        <f t="shared" si="3"/>
        <v>82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</row>
    <row r="13" spans="1:35" x14ac:dyDescent="0.2">
      <c r="A13" s="1" t="s">
        <v>13</v>
      </c>
      <c r="B13" s="1">
        <v>12</v>
      </c>
      <c r="C13" s="1">
        <v>8</v>
      </c>
      <c r="D13" s="1">
        <v>1</v>
      </c>
      <c r="E13" s="1">
        <v>51</v>
      </c>
      <c r="F13" s="2">
        <v>33</v>
      </c>
      <c r="G13" s="3">
        <f t="shared" si="0"/>
        <v>7.2857142857142856</v>
      </c>
      <c r="H13" s="1"/>
      <c r="I13" s="1" t="s">
        <v>51</v>
      </c>
      <c r="J13" s="1">
        <v>28</v>
      </c>
      <c r="K13" s="1">
        <v>7</v>
      </c>
      <c r="L13" s="1">
        <v>103</v>
      </c>
      <c r="M13" s="1">
        <v>4</v>
      </c>
      <c r="N13" s="3">
        <f t="shared" si="1"/>
        <v>25.75</v>
      </c>
      <c r="O13" s="29">
        <f t="shared" si="2"/>
        <v>3.6785714285714284</v>
      </c>
      <c r="P13" s="29">
        <f t="shared" si="3"/>
        <v>42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</row>
    <row r="14" spans="1:35" x14ac:dyDescent="0.2">
      <c r="A14" s="1" t="s">
        <v>14</v>
      </c>
      <c r="B14" s="1">
        <v>9</v>
      </c>
      <c r="C14" s="1">
        <v>8</v>
      </c>
      <c r="D14" s="1">
        <v>0</v>
      </c>
      <c r="E14" s="1">
        <v>45</v>
      </c>
      <c r="F14" s="2">
        <v>16</v>
      </c>
      <c r="G14" s="3">
        <f t="shared" si="0"/>
        <v>5.625</v>
      </c>
      <c r="H14" s="1"/>
      <c r="I14" s="1" t="s">
        <v>43</v>
      </c>
      <c r="J14" s="1">
        <v>15</v>
      </c>
      <c r="K14" s="1">
        <v>1</v>
      </c>
      <c r="L14" s="1">
        <v>74</v>
      </c>
      <c r="M14" s="1">
        <v>2</v>
      </c>
      <c r="N14" s="3">
        <f t="shared" si="1"/>
        <v>37</v>
      </c>
      <c r="O14" s="29">
        <f t="shared" si="2"/>
        <v>4.9333333333333336</v>
      </c>
      <c r="P14" s="29">
        <f t="shared" si="3"/>
        <v>45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</row>
    <row r="15" spans="1:35" x14ac:dyDescent="0.2">
      <c r="A15" s="1" t="s">
        <v>15</v>
      </c>
      <c r="B15" s="1">
        <v>14</v>
      </c>
      <c r="C15" s="1">
        <v>7</v>
      </c>
      <c r="D15" s="1">
        <v>6</v>
      </c>
      <c r="E15" s="1">
        <v>2</v>
      </c>
      <c r="F15" s="2" t="s">
        <v>18</v>
      </c>
      <c r="G15" s="3">
        <f t="shared" si="0"/>
        <v>2</v>
      </c>
      <c r="H15" s="1"/>
      <c r="I15" s="1" t="s">
        <v>45</v>
      </c>
      <c r="J15" s="1">
        <v>3</v>
      </c>
      <c r="K15" s="1">
        <v>0</v>
      </c>
      <c r="L15" s="1">
        <v>22</v>
      </c>
      <c r="M15" s="1">
        <v>0</v>
      </c>
      <c r="N15" s="6" t="s">
        <v>52</v>
      </c>
      <c r="O15" s="29">
        <f t="shared" si="2"/>
        <v>7.333333333333333</v>
      </c>
      <c r="P15" s="6" t="s">
        <v>52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</row>
    <row r="16" spans="1:35" x14ac:dyDescent="0.2">
      <c r="A16" s="1" t="s">
        <v>16</v>
      </c>
      <c r="B16" s="1">
        <v>6</v>
      </c>
      <c r="C16" s="1">
        <v>5</v>
      </c>
      <c r="D16" s="1">
        <v>2</v>
      </c>
      <c r="E16" s="1">
        <v>4</v>
      </c>
      <c r="F16" s="2" t="s">
        <v>17</v>
      </c>
      <c r="G16" s="3">
        <f t="shared" si="0"/>
        <v>1.3333333333333333</v>
      </c>
      <c r="H16" s="1"/>
      <c r="I16" s="1" t="s">
        <v>10</v>
      </c>
      <c r="J16" s="1">
        <v>3</v>
      </c>
      <c r="K16" s="1">
        <v>1</v>
      </c>
      <c r="L16" s="1">
        <v>6</v>
      </c>
      <c r="M16" s="1">
        <v>0</v>
      </c>
      <c r="N16" s="6" t="s">
        <v>52</v>
      </c>
      <c r="O16" s="29">
        <f t="shared" si="2"/>
        <v>2</v>
      </c>
      <c r="P16" s="6" t="s">
        <v>52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</row>
    <row r="17" spans="1:35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"/>
      <c r="O17" s="3"/>
      <c r="P17" s="3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 x14ac:dyDescent="0.2">
      <c r="A18" s="23" t="s">
        <v>138</v>
      </c>
      <c r="B18" s="1"/>
      <c r="C18" s="1"/>
      <c r="D18" s="1"/>
      <c r="E18" s="1"/>
      <c r="F18" s="1"/>
      <c r="G18" s="1"/>
      <c r="H18" s="1"/>
      <c r="I18" s="23" t="s">
        <v>62</v>
      </c>
      <c r="J18" s="1"/>
      <c r="K18" s="1"/>
      <c r="L18" s="1"/>
      <c r="M18" s="1"/>
      <c r="N18" s="3"/>
      <c r="O18" s="3"/>
      <c r="P18" s="3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"/>
      <c r="O19" s="3"/>
      <c r="P19" s="3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x14ac:dyDescent="0.2">
      <c r="A20" s="8" t="s">
        <v>22</v>
      </c>
      <c r="B20" s="1"/>
      <c r="C20" s="1"/>
      <c r="D20" s="8" t="s">
        <v>53</v>
      </c>
      <c r="E20" s="1"/>
      <c r="F20" s="1"/>
      <c r="I20" s="8" t="s">
        <v>66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">
      <c r="A21" s="1"/>
      <c r="B21" s="1"/>
      <c r="C21" s="1"/>
      <c r="D21" s="1"/>
      <c r="E21" s="1"/>
      <c r="F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x14ac:dyDescent="0.2">
      <c r="A22" s="1" t="s">
        <v>33</v>
      </c>
      <c r="B22" s="2" t="s">
        <v>34</v>
      </c>
      <c r="C22" s="1"/>
      <c r="D22" s="7">
        <v>11</v>
      </c>
      <c r="E22" s="1" t="s">
        <v>0</v>
      </c>
      <c r="F22" s="1"/>
      <c r="I22" s="21" t="s">
        <v>67</v>
      </c>
      <c r="J22" s="21" t="s">
        <v>68</v>
      </c>
      <c r="K22" s="21" t="s">
        <v>69</v>
      </c>
      <c r="L22" s="21" t="s">
        <v>70</v>
      </c>
      <c r="M22" s="21" t="s">
        <v>71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 x14ac:dyDescent="0.2">
      <c r="A23" s="1" t="s">
        <v>35</v>
      </c>
      <c r="B23" s="2" t="s">
        <v>36</v>
      </c>
      <c r="C23" s="1"/>
      <c r="D23" s="7">
        <v>9</v>
      </c>
      <c r="E23" s="1" t="s">
        <v>11</v>
      </c>
      <c r="F23" s="1"/>
      <c r="I23" s="7">
        <v>19</v>
      </c>
      <c r="J23" s="7">
        <v>5</v>
      </c>
      <c r="K23" s="7">
        <v>2</v>
      </c>
      <c r="L23" s="7">
        <v>8</v>
      </c>
      <c r="M23" s="7">
        <v>4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 x14ac:dyDescent="0.2">
      <c r="A24" s="1" t="s">
        <v>37</v>
      </c>
      <c r="B24" s="2" t="s">
        <v>38</v>
      </c>
      <c r="C24" s="1"/>
      <c r="D24" s="7">
        <v>6</v>
      </c>
      <c r="E24" s="1" t="s">
        <v>10</v>
      </c>
      <c r="F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x14ac:dyDescent="0.2">
      <c r="A25" s="1" t="s">
        <v>39</v>
      </c>
      <c r="B25" s="2" t="s">
        <v>40</v>
      </c>
      <c r="C25" s="1"/>
      <c r="D25" s="7">
        <v>5</v>
      </c>
      <c r="E25" s="1" t="s">
        <v>8</v>
      </c>
      <c r="F25" s="1"/>
      <c r="I25" s="1"/>
      <c r="J25" s="20" t="s">
        <v>4</v>
      </c>
      <c r="K25" s="20" t="s">
        <v>73</v>
      </c>
      <c r="L25" s="20" t="s">
        <v>74</v>
      </c>
      <c r="M25" s="20" t="s">
        <v>25</v>
      </c>
      <c r="N25" s="20" t="s">
        <v>75</v>
      </c>
      <c r="O25" s="20"/>
      <c r="P25" s="20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x14ac:dyDescent="0.2">
      <c r="A26" s="1" t="s">
        <v>41</v>
      </c>
      <c r="B26" s="2" t="s">
        <v>42</v>
      </c>
      <c r="C26" s="1"/>
      <c r="D26" s="7">
        <v>4</v>
      </c>
      <c r="E26" s="1" t="s">
        <v>56</v>
      </c>
      <c r="F26" s="1"/>
      <c r="I26" s="1" t="s">
        <v>72</v>
      </c>
      <c r="J26" s="7">
        <v>2178</v>
      </c>
      <c r="K26" s="7">
        <v>243</v>
      </c>
      <c r="L26" s="7">
        <v>2421</v>
      </c>
      <c r="M26" s="7">
        <v>114</v>
      </c>
      <c r="N26" s="13">
        <f>+L26/M26</f>
        <v>21.236842105263158</v>
      </c>
      <c r="O26" s="13"/>
      <c r="P26" s="13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x14ac:dyDescent="0.2">
      <c r="A27" s="1" t="s">
        <v>43</v>
      </c>
      <c r="B27" s="2" t="s">
        <v>44</v>
      </c>
      <c r="C27" s="1"/>
      <c r="D27" s="7">
        <v>3</v>
      </c>
      <c r="E27" s="1" t="s">
        <v>54</v>
      </c>
      <c r="F27" s="1"/>
      <c r="I27" s="1" t="s">
        <v>139</v>
      </c>
      <c r="J27" s="7">
        <v>2399</v>
      </c>
      <c r="K27" s="7">
        <v>128</v>
      </c>
      <c r="L27" s="7">
        <v>2527</v>
      </c>
      <c r="M27" s="7">
        <v>118</v>
      </c>
      <c r="N27" s="13">
        <f>+L27/M27</f>
        <v>21.415254237288135</v>
      </c>
      <c r="O27" s="13"/>
      <c r="P27" s="13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 x14ac:dyDescent="0.2">
      <c r="A28" s="1" t="s">
        <v>45</v>
      </c>
      <c r="B28" s="2">
        <v>14</v>
      </c>
      <c r="C28" s="1"/>
      <c r="D28" s="7">
        <v>2</v>
      </c>
      <c r="E28" s="1" t="s">
        <v>55</v>
      </c>
      <c r="F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x14ac:dyDescent="0.2">
      <c r="A29" s="1" t="s">
        <v>46</v>
      </c>
      <c r="B29" s="2">
        <v>6</v>
      </c>
      <c r="C29" s="1"/>
      <c r="D29" s="7">
        <v>1</v>
      </c>
      <c r="E29" s="1" t="s">
        <v>64</v>
      </c>
      <c r="F29" s="1"/>
      <c r="I29" s="20" t="s">
        <v>77</v>
      </c>
      <c r="J29" s="2" t="s">
        <v>76</v>
      </c>
      <c r="L29" s="1" t="s">
        <v>140</v>
      </c>
      <c r="M29" s="1"/>
      <c r="N29" s="12">
        <v>37443</v>
      </c>
      <c r="O29" s="12"/>
      <c r="P29" s="12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x14ac:dyDescent="0.2">
      <c r="A30" s="1" t="s">
        <v>47</v>
      </c>
      <c r="B30" s="2">
        <v>4</v>
      </c>
      <c r="C30" s="1"/>
      <c r="E30" s="1" t="s">
        <v>65</v>
      </c>
      <c r="F30" s="1"/>
      <c r="I30" s="20" t="s">
        <v>78</v>
      </c>
      <c r="J30" s="2">
        <v>66</v>
      </c>
      <c r="L30" s="1" t="s">
        <v>79</v>
      </c>
      <c r="M30" s="1"/>
      <c r="N30" s="12">
        <v>37380</v>
      </c>
      <c r="O30" s="12"/>
      <c r="P30" s="12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x14ac:dyDescent="0.2">
      <c r="A31" s="1" t="s">
        <v>48</v>
      </c>
      <c r="B31" s="2">
        <v>0</v>
      </c>
      <c r="C31" s="1"/>
      <c r="D31" s="7">
        <v>1</v>
      </c>
      <c r="E31" s="1" t="s">
        <v>58</v>
      </c>
      <c r="F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x14ac:dyDescent="0.2">
      <c r="A32" s="1" t="s">
        <v>49</v>
      </c>
      <c r="B32" s="2">
        <v>0</v>
      </c>
      <c r="C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x14ac:dyDescent="0.2">
      <c r="A33" s="1" t="s">
        <v>50</v>
      </c>
      <c r="B33" s="2">
        <v>0</v>
      </c>
      <c r="C33" s="1"/>
      <c r="D33" s="8" t="s">
        <v>57</v>
      </c>
      <c r="E33" s="1"/>
      <c r="F33" s="1"/>
      <c r="I33" s="20" t="s">
        <v>80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x14ac:dyDescent="0.2">
      <c r="A34" s="1"/>
      <c r="B34" s="1"/>
      <c r="C34" s="1"/>
      <c r="D34" s="1"/>
      <c r="E34" s="1"/>
      <c r="F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 x14ac:dyDescent="0.2">
      <c r="A35" s="1"/>
      <c r="B35" s="1"/>
      <c r="C35" s="1"/>
      <c r="D35" s="7">
        <v>6</v>
      </c>
      <c r="E35" s="1" t="s">
        <v>11</v>
      </c>
      <c r="F35" s="1"/>
      <c r="G35" s="1"/>
      <c r="H35" s="1"/>
      <c r="I35" s="1" t="s">
        <v>21</v>
      </c>
      <c r="J35" s="1" t="s">
        <v>0</v>
      </c>
      <c r="L35" s="1" t="s">
        <v>81</v>
      </c>
      <c r="M35" s="1"/>
      <c r="N35" s="12">
        <v>37408</v>
      </c>
      <c r="O35" s="12"/>
      <c r="P35" s="12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x14ac:dyDescent="0.2">
      <c r="A36" s="1"/>
      <c r="B36" s="1"/>
      <c r="C36" s="1"/>
      <c r="D36" s="1"/>
      <c r="E36" s="1"/>
      <c r="F36" s="1"/>
      <c r="H36" s="1"/>
      <c r="I36" s="7">
        <v>101</v>
      </c>
      <c r="J36" s="1" t="s">
        <v>0</v>
      </c>
      <c r="L36" s="1" t="s">
        <v>82</v>
      </c>
      <c r="M36" s="1"/>
      <c r="N36" s="12">
        <v>37492</v>
      </c>
      <c r="O36" s="12"/>
      <c r="P36" s="12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x14ac:dyDescent="0.2">
      <c r="A37" s="1"/>
      <c r="B37" s="1"/>
      <c r="C37" s="1"/>
      <c r="D37" s="1" t="s">
        <v>59</v>
      </c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x14ac:dyDescent="0.2">
      <c r="A38" s="1"/>
      <c r="B38" s="1"/>
      <c r="C38" s="1"/>
      <c r="D38" s="1"/>
      <c r="E38" s="1"/>
      <c r="F38" s="1"/>
      <c r="G38" s="1"/>
      <c r="H38" s="1"/>
      <c r="I38" s="20" t="s">
        <v>83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x14ac:dyDescent="0.2">
      <c r="A40" s="1"/>
      <c r="B40" s="1"/>
      <c r="C40" s="1"/>
      <c r="D40" s="1"/>
      <c r="E40" s="1"/>
      <c r="F40" s="1"/>
      <c r="G40" s="1"/>
      <c r="H40" s="1"/>
      <c r="I40" s="14" t="s">
        <v>31</v>
      </c>
      <c r="J40" s="1" t="s">
        <v>15</v>
      </c>
      <c r="K40" s="1"/>
      <c r="L40" s="1" t="s">
        <v>84</v>
      </c>
      <c r="M40" s="1"/>
      <c r="N40" s="12">
        <v>37499</v>
      </c>
      <c r="O40" s="12"/>
      <c r="P40" s="12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</sheetData>
  <phoneticPr fontId="0" type="noConversion"/>
  <pageMargins left="0.21" right="0.19685039370078741" top="0.31496062992125984" bottom="0.39370078740157483" header="0" footer="0"/>
  <pageSetup paperSize="9" orientation="landscape" horizontalDpi="300" verticalDpi="300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2"/>
  <dimension ref="A1:U136"/>
  <sheetViews>
    <sheetView workbookViewId="0"/>
  </sheetViews>
  <sheetFormatPr defaultRowHeight="12.75" x14ac:dyDescent="0.2"/>
  <cols>
    <col min="1" max="1" width="12" customWidth="1"/>
    <col min="2" max="2" width="12.28515625" customWidth="1"/>
    <col min="8" max="8" width="3.5703125" customWidth="1"/>
    <col min="9" max="9" width="13.7109375" customWidth="1"/>
    <col min="17" max="17" width="10.42578125" bestFit="1" customWidth="1"/>
  </cols>
  <sheetData>
    <row r="1" spans="1:21" ht="15" x14ac:dyDescent="0.2">
      <c r="A1" s="19" t="s">
        <v>85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1"/>
      <c r="I3" s="8" t="s">
        <v>61</v>
      </c>
      <c r="J3" s="22" t="s">
        <v>23</v>
      </c>
      <c r="K3" s="22" t="s">
        <v>24</v>
      </c>
      <c r="L3" s="22" t="s">
        <v>4</v>
      </c>
      <c r="M3" s="22" t="s">
        <v>25</v>
      </c>
      <c r="N3" s="22" t="s">
        <v>6</v>
      </c>
      <c r="O3" s="22" t="s">
        <v>223</v>
      </c>
      <c r="P3" s="22" t="s">
        <v>224</v>
      </c>
      <c r="Q3" s="22" t="s">
        <v>26</v>
      </c>
      <c r="R3" s="1"/>
      <c r="S3" s="1"/>
      <c r="T3" s="1"/>
      <c r="U3" s="1"/>
    </row>
    <row r="4" spans="1:2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">
      <c r="A5" s="1" t="s">
        <v>86</v>
      </c>
      <c r="B5" s="1">
        <v>13</v>
      </c>
      <c r="C5" s="1">
        <v>13</v>
      </c>
      <c r="D5" s="1">
        <v>0</v>
      </c>
      <c r="E5" s="1">
        <v>283</v>
      </c>
      <c r="F5" s="2">
        <v>48</v>
      </c>
      <c r="G5" s="3">
        <f>+E5/(C5-D5)</f>
        <v>21.76923076923077</v>
      </c>
      <c r="H5" s="1"/>
      <c r="I5" s="1" t="s">
        <v>86</v>
      </c>
      <c r="J5" s="1">
        <v>116.4</v>
      </c>
      <c r="K5" s="1">
        <v>23</v>
      </c>
      <c r="L5" s="1">
        <v>334</v>
      </c>
      <c r="M5" s="1">
        <v>16</v>
      </c>
      <c r="N5" s="3">
        <f>+L5/M5</f>
        <v>20.875</v>
      </c>
      <c r="O5" s="29">
        <f>+L5/(INT(J5)+(J5-INT(J5))*10/6)</f>
        <v>2.8628571428571425</v>
      </c>
      <c r="P5" s="29">
        <f>+(INT(J5)*6+(J5-INT(J5))*10)/M5</f>
        <v>43.75</v>
      </c>
      <c r="Q5" s="4" t="s">
        <v>122</v>
      </c>
      <c r="R5" s="1"/>
      <c r="S5" s="1"/>
      <c r="T5" s="1"/>
      <c r="U5" s="1"/>
    </row>
    <row r="6" spans="1:21" x14ac:dyDescent="0.2">
      <c r="A6" s="1" t="s">
        <v>45</v>
      </c>
      <c r="B6" s="1">
        <v>11</v>
      </c>
      <c r="C6" s="1">
        <v>11</v>
      </c>
      <c r="D6" s="1">
        <v>1</v>
      </c>
      <c r="E6" s="1">
        <v>197</v>
      </c>
      <c r="F6" s="2">
        <v>46</v>
      </c>
      <c r="G6" s="3">
        <f t="shared" ref="G6:G16" si="0">+E6/(C6-D6)</f>
        <v>19.7</v>
      </c>
      <c r="H6" s="1"/>
      <c r="I6" s="1" t="s">
        <v>93</v>
      </c>
      <c r="J6" s="1">
        <v>214.4</v>
      </c>
      <c r="K6" s="1">
        <v>61</v>
      </c>
      <c r="L6" s="1">
        <v>593</v>
      </c>
      <c r="M6" s="1">
        <v>26</v>
      </c>
      <c r="N6" s="3">
        <f t="shared" ref="N6:N15" si="1">+L6/M6</f>
        <v>22.807692307692307</v>
      </c>
      <c r="O6" s="29">
        <f t="shared" ref="O6:O23" si="2">+L6/(INT(J6)+(J6-INT(J6))*10/6)</f>
        <v>2.762422360248447</v>
      </c>
      <c r="P6" s="29">
        <f t="shared" ref="P6:P15" si="3">+(INT(J6)*6+(J6-INT(J6))*10)/M6</f>
        <v>49.53846153846154</v>
      </c>
      <c r="Q6" s="5" t="s">
        <v>123</v>
      </c>
      <c r="R6" s="1"/>
      <c r="S6" s="1"/>
      <c r="T6" s="1"/>
      <c r="U6" s="1"/>
    </row>
    <row r="7" spans="1:21" x14ac:dyDescent="0.2">
      <c r="A7" s="1" t="s">
        <v>43</v>
      </c>
      <c r="B7" s="1">
        <v>12</v>
      </c>
      <c r="C7" s="1">
        <v>12</v>
      </c>
      <c r="D7" s="1">
        <v>5</v>
      </c>
      <c r="E7" s="1">
        <v>123</v>
      </c>
      <c r="F7" s="2" t="s">
        <v>95</v>
      </c>
      <c r="G7" s="3">
        <f t="shared" si="0"/>
        <v>17.571428571428573</v>
      </c>
      <c r="H7" s="1"/>
      <c r="I7" s="9" t="s">
        <v>121</v>
      </c>
      <c r="J7" s="9">
        <v>102.3</v>
      </c>
      <c r="K7" s="9">
        <v>24</v>
      </c>
      <c r="L7" s="9">
        <v>369</v>
      </c>
      <c r="M7" s="9">
        <v>13</v>
      </c>
      <c r="N7" s="10">
        <f t="shared" si="1"/>
        <v>28.384615384615383</v>
      </c>
      <c r="O7" s="30">
        <f t="shared" si="2"/>
        <v>3.6</v>
      </c>
      <c r="P7" s="30">
        <f t="shared" si="3"/>
        <v>47.307692307692307</v>
      </c>
      <c r="Q7" s="15" t="s">
        <v>119</v>
      </c>
      <c r="R7" s="1"/>
      <c r="S7" s="1"/>
      <c r="T7" s="1"/>
      <c r="U7" s="1"/>
    </row>
    <row r="8" spans="1:21" x14ac:dyDescent="0.2">
      <c r="A8" s="1" t="s">
        <v>87</v>
      </c>
      <c r="B8" s="1">
        <v>6</v>
      </c>
      <c r="C8" s="1">
        <v>6</v>
      </c>
      <c r="D8" s="1">
        <v>0</v>
      </c>
      <c r="E8" s="1">
        <v>105</v>
      </c>
      <c r="F8" s="2">
        <v>42</v>
      </c>
      <c r="G8" s="3">
        <f t="shared" si="0"/>
        <v>17.5</v>
      </c>
      <c r="H8" s="1"/>
      <c r="I8" s="1" t="s">
        <v>0</v>
      </c>
      <c r="J8" s="1">
        <v>24</v>
      </c>
      <c r="K8" s="1">
        <v>5</v>
      </c>
      <c r="L8" s="1">
        <v>48</v>
      </c>
      <c r="M8" s="1">
        <v>5</v>
      </c>
      <c r="N8" s="3">
        <f t="shared" si="1"/>
        <v>9.6</v>
      </c>
      <c r="O8" s="29">
        <f t="shared" si="2"/>
        <v>2</v>
      </c>
      <c r="P8" s="29">
        <f t="shared" si="3"/>
        <v>28.8</v>
      </c>
      <c r="Q8" s="5"/>
      <c r="R8" s="1"/>
      <c r="S8" s="1"/>
      <c r="T8" s="1"/>
      <c r="U8" s="1"/>
    </row>
    <row r="9" spans="1:21" x14ac:dyDescent="0.2">
      <c r="A9" s="1" t="s">
        <v>88</v>
      </c>
      <c r="B9" s="1">
        <v>8</v>
      </c>
      <c r="C9" s="1">
        <v>6</v>
      </c>
      <c r="D9" s="1">
        <v>1</v>
      </c>
      <c r="E9" s="1">
        <v>86</v>
      </c>
      <c r="F9" s="2">
        <v>34</v>
      </c>
      <c r="G9" s="3">
        <f t="shared" si="0"/>
        <v>17.2</v>
      </c>
      <c r="H9" s="1"/>
      <c r="I9" s="16" t="s">
        <v>94</v>
      </c>
      <c r="J9" s="16">
        <v>65</v>
      </c>
      <c r="K9" s="16">
        <v>7</v>
      </c>
      <c r="L9" s="16">
        <v>276</v>
      </c>
      <c r="M9" s="16">
        <v>4</v>
      </c>
      <c r="N9" s="17">
        <f t="shared" si="1"/>
        <v>69</v>
      </c>
      <c r="O9" s="29">
        <f t="shared" si="2"/>
        <v>4.2461538461538462</v>
      </c>
      <c r="P9" s="29">
        <f t="shared" si="3"/>
        <v>97.5</v>
      </c>
      <c r="Q9" s="18"/>
      <c r="R9" s="1"/>
      <c r="S9" s="1"/>
      <c r="T9" s="1"/>
      <c r="U9" s="1"/>
    </row>
    <row r="10" spans="1:21" x14ac:dyDescent="0.2">
      <c r="A10" s="1" t="s">
        <v>89</v>
      </c>
      <c r="B10" s="1">
        <v>10</v>
      </c>
      <c r="C10" s="1">
        <v>10</v>
      </c>
      <c r="D10" s="1">
        <v>1</v>
      </c>
      <c r="E10" s="1">
        <v>152</v>
      </c>
      <c r="F10" s="2">
        <v>47</v>
      </c>
      <c r="G10" s="3">
        <f t="shared" si="0"/>
        <v>16.888888888888889</v>
      </c>
      <c r="H10" s="1"/>
      <c r="I10" s="1" t="s">
        <v>43</v>
      </c>
      <c r="J10" s="1">
        <v>50.2</v>
      </c>
      <c r="K10" s="1">
        <v>10</v>
      </c>
      <c r="L10" s="1">
        <v>218</v>
      </c>
      <c r="M10" s="1">
        <v>4</v>
      </c>
      <c r="N10" s="3">
        <f t="shared" si="1"/>
        <v>54.5</v>
      </c>
      <c r="O10" s="29">
        <f t="shared" si="2"/>
        <v>4.331125827814569</v>
      </c>
      <c r="P10" s="29">
        <f t="shared" si="3"/>
        <v>75.5</v>
      </c>
      <c r="Q10" s="1"/>
      <c r="R10" s="1"/>
      <c r="S10" s="1"/>
      <c r="T10" s="1"/>
      <c r="U10" s="1"/>
    </row>
    <row r="11" spans="1:21" x14ac:dyDescent="0.2">
      <c r="A11" s="1" t="s">
        <v>90</v>
      </c>
      <c r="B11" s="1">
        <v>14</v>
      </c>
      <c r="C11" s="1">
        <v>14</v>
      </c>
      <c r="D11" s="1">
        <v>1</v>
      </c>
      <c r="E11" s="1">
        <v>169</v>
      </c>
      <c r="F11" s="2">
        <v>44</v>
      </c>
      <c r="G11" s="3">
        <f t="shared" si="0"/>
        <v>13</v>
      </c>
      <c r="H11" s="1"/>
      <c r="I11" s="1" t="s">
        <v>33</v>
      </c>
      <c r="J11" s="1">
        <v>44</v>
      </c>
      <c r="K11" s="1">
        <v>9</v>
      </c>
      <c r="L11" s="1">
        <v>103</v>
      </c>
      <c r="M11" s="1">
        <v>4</v>
      </c>
      <c r="N11" s="3">
        <f t="shared" si="1"/>
        <v>25.75</v>
      </c>
      <c r="O11" s="29">
        <f t="shared" si="2"/>
        <v>2.3409090909090908</v>
      </c>
      <c r="P11" s="29">
        <f t="shared" si="3"/>
        <v>66</v>
      </c>
      <c r="Q11" s="1"/>
      <c r="R11" s="1"/>
      <c r="S11" s="1"/>
      <c r="T11" s="1"/>
      <c r="U11" s="1"/>
    </row>
    <row r="12" spans="1:21" x14ac:dyDescent="0.2">
      <c r="A12" s="1" t="s">
        <v>91</v>
      </c>
      <c r="B12" s="1">
        <v>14</v>
      </c>
      <c r="C12" s="1">
        <v>14</v>
      </c>
      <c r="D12" s="1">
        <v>1</v>
      </c>
      <c r="E12" s="1">
        <v>165</v>
      </c>
      <c r="F12" s="2" t="s">
        <v>96</v>
      </c>
      <c r="G12" s="3">
        <f t="shared" si="0"/>
        <v>12.692307692307692</v>
      </c>
      <c r="H12" s="1"/>
      <c r="I12" s="1" t="s">
        <v>92</v>
      </c>
      <c r="J12" s="1">
        <v>14.3</v>
      </c>
      <c r="K12" s="1">
        <v>1</v>
      </c>
      <c r="L12" s="1">
        <v>84</v>
      </c>
      <c r="M12" s="1">
        <v>2</v>
      </c>
      <c r="N12" s="3">
        <f t="shared" si="1"/>
        <v>42</v>
      </c>
      <c r="O12" s="29">
        <f t="shared" si="2"/>
        <v>5.7931034482758612</v>
      </c>
      <c r="P12" s="29">
        <f t="shared" si="3"/>
        <v>43.5</v>
      </c>
      <c r="Q12" s="1"/>
      <c r="R12" s="1"/>
      <c r="S12" s="1"/>
      <c r="T12" s="1"/>
      <c r="U12" s="1"/>
    </row>
    <row r="13" spans="1:21" x14ac:dyDescent="0.2">
      <c r="A13" s="1" t="s">
        <v>16</v>
      </c>
      <c r="B13" s="1">
        <v>9</v>
      </c>
      <c r="C13" s="1">
        <v>9</v>
      </c>
      <c r="D13" s="1">
        <v>1</v>
      </c>
      <c r="E13" s="1">
        <v>73</v>
      </c>
      <c r="F13" s="2">
        <v>16</v>
      </c>
      <c r="G13" s="3">
        <f t="shared" si="0"/>
        <v>9.125</v>
      </c>
      <c r="H13" s="1"/>
      <c r="I13" s="1" t="s">
        <v>99</v>
      </c>
      <c r="J13" s="1">
        <v>19</v>
      </c>
      <c r="K13" s="1">
        <v>4</v>
      </c>
      <c r="L13" s="1">
        <v>56</v>
      </c>
      <c r="M13" s="1">
        <v>2</v>
      </c>
      <c r="N13" s="3">
        <f t="shared" si="1"/>
        <v>28</v>
      </c>
      <c r="O13" s="29">
        <f t="shared" si="2"/>
        <v>2.9473684210526314</v>
      </c>
      <c r="P13" s="29">
        <f t="shared" si="3"/>
        <v>57</v>
      </c>
      <c r="Q13" s="1"/>
      <c r="R13" s="1"/>
      <c r="S13" s="1"/>
      <c r="T13" s="1"/>
      <c r="U13" s="1"/>
    </row>
    <row r="14" spans="1:21" x14ac:dyDescent="0.2">
      <c r="A14" s="1" t="s">
        <v>92</v>
      </c>
      <c r="B14" s="1">
        <v>11</v>
      </c>
      <c r="C14" s="1">
        <v>9</v>
      </c>
      <c r="D14" s="1">
        <v>3</v>
      </c>
      <c r="E14" s="1">
        <v>43</v>
      </c>
      <c r="F14" s="2">
        <v>12</v>
      </c>
      <c r="G14" s="3">
        <f t="shared" si="0"/>
        <v>7.166666666666667</v>
      </c>
      <c r="H14" s="1"/>
      <c r="I14" s="1" t="s">
        <v>100</v>
      </c>
      <c r="J14" s="1">
        <v>9</v>
      </c>
      <c r="K14" s="1">
        <v>1</v>
      </c>
      <c r="L14" s="1">
        <v>40</v>
      </c>
      <c r="M14" s="1">
        <v>2</v>
      </c>
      <c r="N14" s="3">
        <f t="shared" si="1"/>
        <v>20</v>
      </c>
      <c r="O14" s="29">
        <f t="shared" si="2"/>
        <v>4.4444444444444446</v>
      </c>
      <c r="P14" s="29">
        <f t="shared" si="3"/>
        <v>27</v>
      </c>
      <c r="Q14" s="1"/>
      <c r="R14" s="1"/>
      <c r="S14" s="1"/>
      <c r="T14" s="1"/>
      <c r="U14" s="1"/>
    </row>
    <row r="15" spans="1:21" x14ac:dyDescent="0.2">
      <c r="A15" s="1" t="s">
        <v>93</v>
      </c>
      <c r="B15" s="1">
        <v>17</v>
      </c>
      <c r="C15" s="1">
        <v>11</v>
      </c>
      <c r="D15" s="1">
        <v>4</v>
      </c>
      <c r="E15" s="1">
        <v>36</v>
      </c>
      <c r="F15" s="2">
        <v>16</v>
      </c>
      <c r="G15" s="3">
        <f t="shared" si="0"/>
        <v>5.1428571428571432</v>
      </c>
      <c r="H15" s="1"/>
      <c r="I15" s="1" t="s">
        <v>90</v>
      </c>
      <c r="J15" s="1">
        <v>8</v>
      </c>
      <c r="K15" s="1">
        <v>0</v>
      </c>
      <c r="L15" s="1">
        <v>76</v>
      </c>
      <c r="M15" s="1">
        <v>1</v>
      </c>
      <c r="N15" s="3">
        <f t="shared" si="1"/>
        <v>76</v>
      </c>
      <c r="O15" s="29">
        <f t="shared" si="2"/>
        <v>9.5</v>
      </c>
      <c r="P15" s="29">
        <f t="shared" si="3"/>
        <v>48</v>
      </c>
      <c r="Q15" s="1"/>
      <c r="R15" s="1"/>
      <c r="S15" s="1"/>
      <c r="T15" s="1"/>
      <c r="U15" s="1"/>
    </row>
    <row r="16" spans="1:21" x14ac:dyDescent="0.2">
      <c r="A16" s="1" t="s">
        <v>94</v>
      </c>
      <c r="B16" s="1">
        <v>14</v>
      </c>
      <c r="C16" s="1">
        <v>9</v>
      </c>
      <c r="D16" s="1">
        <v>0</v>
      </c>
      <c r="E16" s="1">
        <v>32</v>
      </c>
      <c r="F16" s="2">
        <v>11</v>
      </c>
      <c r="G16" s="3">
        <f t="shared" si="0"/>
        <v>3.5555555555555554</v>
      </c>
      <c r="H16" s="1"/>
      <c r="I16" s="1" t="s">
        <v>88</v>
      </c>
      <c r="J16" s="1">
        <v>4</v>
      </c>
      <c r="K16" s="1">
        <v>0</v>
      </c>
      <c r="L16" s="1">
        <v>46</v>
      </c>
      <c r="M16" s="1">
        <v>0</v>
      </c>
      <c r="N16" s="6" t="s">
        <v>52</v>
      </c>
      <c r="O16" s="29">
        <f t="shared" si="2"/>
        <v>11.5</v>
      </c>
      <c r="P16" s="6" t="s">
        <v>52</v>
      </c>
      <c r="Q16" s="1"/>
      <c r="R16" s="1"/>
      <c r="S16" s="1"/>
      <c r="T16" s="1"/>
      <c r="U16" s="1"/>
    </row>
    <row r="17" spans="1:21" x14ac:dyDescent="0.2">
      <c r="A17" s="1"/>
      <c r="B17" s="1"/>
      <c r="C17" s="1"/>
      <c r="D17" s="1"/>
      <c r="E17" s="1"/>
      <c r="F17" s="1"/>
      <c r="G17" s="1"/>
      <c r="H17" s="1"/>
      <c r="I17" s="1" t="s">
        <v>47</v>
      </c>
      <c r="J17" s="1">
        <v>4</v>
      </c>
      <c r="K17" s="1">
        <v>0</v>
      </c>
      <c r="L17" s="1">
        <v>42</v>
      </c>
      <c r="M17" s="1">
        <v>0</v>
      </c>
      <c r="N17" s="6" t="s">
        <v>52</v>
      </c>
      <c r="O17" s="29">
        <f t="shared" si="2"/>
        <v>10.5</v>
      </c>
      <c r="P17" s="6" t="s">
        <v>52</v>
      </c>
      <c r="Q17" s="1"/>
      <c r="R17" s="1"/>
      <c r="S17" s="1"/>
      <c r="T17" s="1"/>
      <c r="U17" s="1"/>
    </row>
    <row r="18" spans="1:21" x14ac:dyDescent="0.2">
      <c r="A18" s="23" t="s">
        <v>138</v>
      </c>
      <c r="B18" s="1"/>
      <c r="C18" s="1"/>
      <c r="D18" s="1"/>
      <c r="E18" s="1"/>
      <c r="F18" s="1"/>
      <c r="G18" s="1"/>
      <c r="H18" s="1"/>
      <c r="I18" s="1" t="s">
        <v>35</v>
      </c>
      <c r="J18" s="1">
        <v>4</v>
      </c>
      <c r="K18" s="1">
        <v>0</v>
      </c>
      <c r="L18" s="1">
        <v>41</v>
      </c>
      <c r="M18" s="1">
        <v>0</v>
      </c>
      <c r="N18" s="6" t="s">
        <v>52</v>
      </c>
      <c r="O18" s="29">
        <f t="shared" si="2"/>
        <v>10.25</v>
      </c>
      <c r="P18" s="6" t="s">
        <v>52</v>
      </c>
      <c r="Q18" s="1"/>
      <c r="R18" s="1"/>
      <c r="S18" s="1"/>
      <c r="T18" s="1"/>
      <c r="U18" s="1"/>
    </row>
    <row r="19" spans="1:21" x14ac:dyDescent="0.2">
      <c r="A19" s="1"/>
      <c r="B19" s="1"/>
      <c r="C19" s="1"/>
      <c r="D19" s="1"/>
      <c r="E19" s="1"/>
      <c r="F19" s="1"/>
      <c r="G19" s="1"/>
      <c r="H19" s="1"/>
      <c r="I19" s="1" t="s">
        <v>103</v>
      </c>
      <c r="J19" s="1">
        <v>9</v>
      </c>
      <c r="K19" s="1">
        <v>1</v>
      </c>
      <c r="L19" s="1">
        <v>41</v>
      </c>
      <c r="M19" s="1">
        <v>0</v>
      </c>
      <c r="N19" s="6" t="s">
        <v>52</v>
      </c>
      <c r="O19" s="29">
        <f t="shared" si="2"/>
        <v>4.5555555555555554</v>
      </c>
      <c r="P19" s="6" t="s">
        <v>52</v>
      </c>
      <c r="Q19" s="1"/>
      <c r="R19" s="1"/>
      <c r="S19" s="1"/>
      <c r="T19" s="1"/>
      <c r="U19" s="1"/>
    </row>
    <row r="20" spans="1:21" x14ac:dyDescent="0.2">
      <c r="A20" s="8" t="s">
        <v>22</v>
      </c>
      <c r="B20" s="1"/>
      <c r="C20" s="1"/>
      <c r="F20" s="1"/>
      <c r="G20" s="1"/>
      <c r="H20" s="1"/>
      <c r="I20" s="1" t="s">
        <v>15</v>
      </c>
      <c r="J20" s="1">
        <v>10</v>
      </c>
      <c r="K20" s="1">
        <v>0</v>
      </c>
      <c r="L20" s="1">
        <v>32</v>
      </c>
      <c r="M20" s="1">
        <v>0</v>
      </c>
      <c r="N20" s="6" t="s">
        <v>52</v>
      </c>
      <c r="O20" s="29">
        <f t="shared" si="2"/>
        <v>3.2</v>
      </c>
      <c r="P20" s="6" t="s">
        <v>52</v>
      </c>
      <c r="Q20" s="1"/>
      <c r="R20" s="1"/>
      <c r="S20" s="1"/>
      <c r="T20" s="1"/>
      <c r="U20" s="1"/>
    </row>
    <row r="21" spans="1:21" x14ac:dyDescent="0.2">
      <c r="A21" s="1"/>
      <c r="B21" s="1"/>
      <c r="C21" s="1"/>
      <c r="F21" s="1"/>
      <c r="G21" s="1"/>
      <c r="H21" s="1"/>
      <c r="I21" s="1" t="s">
        <v>16</v>
      </c>
      <c r="J21" s="1">
        <v>1.4</v>
      </c>
      <c r="K21" s="1">
        <v>0</v>
      </c>
      <c r="L21" s="1">
        <v>18</v>
      </c>
      <c r="M21" s="1">
        <v>0</v>
      </c>
      <c r="N21" s="6" t="s">
        <v>52</v>
      </c>
      <c r="O21" s="29">
        <f t="shared" si="2"/>
        <v>10.8</v>
      </c>
      <c r="P21" s="6" t="s">
        <v>52</v>
      </c>
      <c r="Q21" s="1"/>
      <c r="R21" s="1"/>
      <c r="S21" s="1"/>
      <c r="T21" s="1"/>
      <c r="U21" s="1"/>
    </row>
    <row r="22" spans="1:21" x14ac:dyDescent="0.2">
      <c r="A22" s="1" t="s">
        <v>14</v>
      </c>
      <c r="B22" s="2" t="s">
        <v>126</v>
      </c>
      <c r="C22" s="1"/>
      <c r="D22" s="1" t="s">
        <v>9</v>
      </c>
      <c r="E22" s="1">
        <v>0</v>
      </c>
      <c r="F22" s="1"/>
      <c r="G22" s="1"/>
      <c r="H22" s="1"/>
      <c r="I22" s="1" t="s">
        <v>104</v>
      </c>
      <c r="J22" s="1">
        <v>11</v>
      </c>
      <c r="K22" s="1">
        <v>5</v>
      </c>
      <c r="L22" s="1">
        <v>12</v>
      </c>
      <c r="M22" s="1">
        <v>0</v>
      </c>
      <c r="N22" s="6" t="s">
        <v>52</v>
      </c>
      <c r="O22" s="29">
        <f t="shared" si="2"/>
        <v>1.0909090909090908</v>
      </c>
      <c r="P22" s="6" t="s">
        <v>52</v>
      </c>
      <c r="Q22" s="1"/>
      <c r="R22" s="1"/>
      <c r="S22" s="1"/>
      <c r="T22" s="1"/>
      <c r="U22" s="1"/>
    </row>
    <row r="23" spans="1:21" x14ac:dyDescent="0.2">
      <c r="A23" s="1" t="s">
        <v>35</v>
      </c>
      <c r="B23" s="2" t="s">
        <v>127</v>
      </c>
      <c r="C23" s="1"/>
      <c r="D23" s="1" t="s">
        <v>109</v>
      </c>
      <c r="E23" s="1">
        <v>0</v>
      </c>
      <c r="F23" s="1"/>
      <c r="G23" s="1"/>
      <c r="H23" s="1"/>
      <c r="I23" s="1" t="s">
        <v>108</v>
      </c>
      <c r="J23" s="1">
        <v>10.199999999999999</v>
      </c>
      <c r="K23" s="1">
        <v>0</v>
      </c>
      <c r="L23" s="1">
        <v>12</v>
      </c>
      <c r="M23" s="1">
        <v>0</v>
      </c>
      <c r="N23" s="6" t="s">
        <v>52</v>
      </c>
      <c r="O23" s="29">
        <f t="shared" si="2"/>
        <v>1.1612903225806452</v>
      </c>
      <c r="P23" s="6" t="s">
        <v>52</v>
      </c>
      <c r="Q23" s="1"/>
      <c r="R23" s="1"/>
      <c r="S23" s="1"/>
      <c r="T23" s="1"/>
      <c r="U23" s="1"/>
    </row>
    <row r="24" spans="1:21" x14ac:dyDescent="0.2">
      <c r="A24" s="1" t="s">
        <v>97</v>
      </c>
      <c r="B24" s="2" t="s">
        <v>128</v>
      </c>
      <c r="C24" s="1"/>
      <c r="D24" t="s">
        <v>136</v>
      </c>
      <c r="E24"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">
      <c r="A25" s="1" t="s">
        <v>98</v>
      </c>
      <c r="B25" s="2" t="s">
        <v>129</v>
      </c>
      <c r="C25" s="1"/>
      <c r="F25" s="1"/>
      <c r="G25" s="1"/>
      <c r="H25" s="1"/>
      <c r="I25" s="23" t="s">
        <v>62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">
      <c r="A26" s="1" t="s">
        <v>99</v>
      </c>
      <c r="B26" s="2" t="s">
        <v>130</v>
      </c>
      <c r="C26" s="1"/>
      <c r="F26" s="1"/>
      <c r="G26" s="1"/>
      <c r="H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">
      <c r="A27" s="1" t="s">
        <v>0</v>
      </c>
      <c r="B27" s="2" t="s">
        <v>131</v>
      </c>
      <c r="C27" s="1"/>
      <c r="D27" s="8" t="s">
        <v>53</v>
      </c>
      <c r="E27" s="1"/>
      <c r="F27" s="1"/>
      <c r="G27" s="1"/>
      <c r="H27" s="1"/>
      <c r="I27" s="8" t="s">
        <v>66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">
      <c r="A28" s="1" t="s">
        <v>47</v>
      </c>
      <c r="B28" s="2" t="s">
        <v>132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">
      <c r="A29" s="1" t="s">
        <v>33</v>
      </c>
      <c r="B29" s="2" t="s">
        <v>133</v>
      </c>
      <c r="C29" s="1"/>
      <c r="D29" s="7">
        <v>5</v>
      </c>
      <c r="E29" s="1" t="s">
        <v>45</v>
      </c>
      <c r="F29" s="1"/>
      <c r="G29" s="1"/>
      <c r="H29" s="1"/>
      <c r="I29" s="21" t="s">
        <v>67</v>
      </c>
      <c r="J29" s="21" t="s">
        <v>68</v>
      </c>
      <c r="K29" s="21" t="s">
        <v>69</v>
      </c>
      <c r="L29" s="21" t="s">
        <v>70</v>
      </c>
      <c r="M29" s="21" t="s">
        <v>71</v>
      </c>
      <c r="N29" s="1"/>
      <c r="O29" s="1"/>
      <c r="P29" s="1"/>
      <c r="Q29" s="1"/>
      <c r="R29" s="1"/>
      <c r="S29" s="1"/>
      <c r="T29" s="1"/>
      <c r="U29" s="1"/>
    </row>
    <row r="30" spans="1:21" x14ac:dyDescent="0.2">
      <c r="A30" s="1" t="s">
        <v>100</v>
      </c>
      <c r="B30" s="2" t="s">
        <v>134</v>
      </c>
      <c r="C30" s="1"/>
      <c r="D30" s="7">
        <v>3</v>
      </c>
      <c r="E30" s="1" t="s">
        <v>110</v>
      </c>
      <c r="F30" s="1"/>
      <c r="G30" s="1"/>
      <c r="H30" s="1"/>
      <c r="I30" s="7">
        <v>19</v>
      </c>
      <c r="J30" s="7">
        <v>2</v>
      </c>
      <c r="K30" s="7">
        <v>4</v>
      </c>
      <c r="L30" s="7">
        <v>11</v>
      </c>
      <c r="M30" s="7">
        <v>2</v>
      </c>
      <c r="N30" s="1"/>
      <c r="O30" s="1"/>
      <c r="P30" s="1"/>
      <c r="Q30" s="1"/>
      <c r="R30" s="1"/>
      <c r="S30" s="1"/>
      <c r="T30" s="1"/>
      <c r="U30" s="1"/>
    </row>
    <row r="31" spans="1:21" x14ac:dyDescent="0.2">
      <c r="A31" s="1" t="s">
        <v>101</v>
      </c>
      <c r="B31" s="2" t="s">
        <v>134</v>
      </c>
      <c r="C31" s="1"/>
      <c r="D31" s="7" t="s">
        <v>111</v>
      </c>
      <c r="E31" s="1" t="s">
        <v>112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">
      <c r="A32" s="1" t="s">
        <v>102</v>
      </c>
      <c r="B32" s="2" t="s">
        <v>135</v>
      </c>
      <c r="C32" s="1"/>
      <c r="D32" s="7">
        <v>2</v>
      </c>
      <c r="E32" s="1" t="s">
        <v>113</v>
      </c>
      <c r="F32" s="1"/>
      <c r="G32" s="1"/>
      <c r="H32" s="1"/>
      <c r="I32" s="1"/>
      <c r="J32" s="20" t="s">
        <v>4</v>
      </c>
      <c r="K32" s="20" t="s">
        <v>73</v>
      </c>
      <c r="L32" s="20" t="s">
        <v>74</v>
      </c>
      <c r="M32" s="20" t="s">
        <v>25</v>
      </c>
      <c r="N32" s="20" t="s">
        <v>75</v>
      </c>
      <c r="O32" s="20"/>
      <c r="P32" s="20"/>
      <c r="Q32" s="1"/>
      <c r="R32" s="1"/>
      <c r="S32" s="1"/>
      <c r="T32" s="1"/>
      <c r="U32" s="1"/>
    </row>
    <row r="33" spans="1:21" x14ac:dyDescent="0.2">
      <c r="A33" s="1" t="s">
        <v>103</v>
      </c>
      <c r="B33" s="2">
        <v>29</v>
      </c>
      <c r="C33" s="1"/>
      <c r="D33" s="7">
        <v>1</v>
      </c>
      <c r="E33" s="1" t="s">
        <v>114</v>
      </c>
      <c r="F33" s="1"/>
      <c r="G33" s="1"/>
      <c r="H33" s="1"/>
      <c r="I33" s="1" t="s">
        <v>72</v>
      </c>
      <c r="J33" s="7">
        <v>1760</v>
      </c>
      <c r="K33" s="7">
        <v>294</v>
      </c>
      <c r="L33" s="7">
        <v>2054</v>
      </c>
      <c r="M33" s="7">
        <v>142</v>
      </c>
      <c r="N33" s="13">
        <f>+L33/M33</f>
        <v>14.464788732394366</v>
      </c>
      <c r="O33" s="13"/>
      <c r="P33" s="13"/>
      <c r="Q33" s="1"/>
      <c r="R33" s="1"/>
      <c r="S33" s="1"/>
      <c r="T33" s="1"/>
      <c r="U33" s="1"/>
    </row>
    <row r="34" spans="1:21" x14ac:dyDescent="0.2">
      <c r="A34" s="1" t="s">
        <v>39</v>
      </c>
      <c r="B34" s="1">
        <v>16</v>
      </c>
      <c r="C34" s="1"/>
      <c r="D34" s="7" t="s">
        <v>111</v>
      </c>
      <c r="E34" s="1" t="s">
        <v>115</v>
      </c>
      <c r="F34" s="1"/>
      <c r="G34" s="1"/>
      <c r="H34" s="1"/>
      <c r="I34" s="1" t="s">
        <v>139</v>
      </c>
      <c r="J34" s="7">
        <v>2461</v>
      </c>
      <c r="K34" s="7">
        <v>168</v>
      </c>
      <c r="L34" s="7">
        <v>2629</v>
      </c>
      <c r="M34" s="7">
        <v>86</v>
      </c>
      <c r="N34" s="13">
        <f>+L34/M34</f>
        <v>30.569767441860463</v>
      </c>
      <c r="O34" s="13"/>
      <c r="P34" s="13"/>
      <c r="Q34" s="1"/>
      <c r="R34" s="1"/>
      <c r="S34" s="1"/>
      <c r="T34" s="1"/>
      <c r="U34" s="1"/>
    </row>
    <row r="35" spans="1:21" x14ac:dyDescent="0.2">
      <c r="A35" s="1" t="s">
        <v>104</v>
      </c>
      <c r="B35" s="1">
        <v>12</v>
      </c>
      <c r="C35" s="1"/>
      <c r="D35" s="7" t="s">
        <v>111</v>
      </c>
      <c r="E35" s="1" t="s">
        <v>124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">
      <c r="A36" s="1" t="s">
        <v>105</v>
      </c>
      <c r="B36" s="1">
        <v>9</v>
      </c>
      <c r="C36" s="1"/>
      <c r="D36" s="7" t="s">
        <v>111</v>
      </c>
      <c r="E36" s="1" t="s">
        <v>125</v>
      </c>
      <c r="F36" s="1"/>
      <c r="G36" s="1"/>
      <c r="H36" s="1"/>
      <c r="I36" s="20" t="s">
        <v>77</v>
      </c>
      <c r="J36" s="2" t="s">
        <v>117</v>
      </c>
      <c r="K36" s="1"/>
      <c r="L36" s="1" t="s">
        <v>137</v>
      </c>
      <c r="M36" s="1"/>
      <c r="N36" s="1"/>
      <c r="O36" s="1"/>
      <c r="P36" s="1"/>
      <c r="Q36" s="12">
        <v>37492</v>
      </c>
      <c r="R36" s="1"/>
      <c r="S36" s="1"/>
      <c r="T36" s="1"/>
      <c r="U36" s="1"/>
    </row>
    <row r="37" spans="1:21" x14ac:dyDescent="0.2">
      <c r="A37" s="1" t="s">
        <v>11</v>
      </c>
      <c r="B37" s="1">
        <v>4</v>
      </c>
      <c r="C37" s="1"/>
      <c r="D37" s="1"/>
      <c r="E37" s="1"/>
      <c r="F37" s="1"/>
      <c r="G37" s="1"/>
      <c r="H37" s="1"/>
      <c r="I37" s="20" t="s">
        <v>78</v>
      </c>
      <c r="J37" s="2">
        <v>66</v>
      </c>
      <c r="K37" s="1"/>
      <c r="L37" s="1" t="s">
        <v>141</v>
      </c>
      <c r="M37" s="1"/>
      <c r="N37" s="1"/>
      <c r="O37" s="1"/>
      <c r="P37" s="1"/>
      <c r="Q37" s="12">
        <v>37443</v>
      </c>
      <c r="R37" s="1"/>
      <c r="S37" s="1"/>
      <c r="T37" s="1"/>
      <c r="U37" s="1"/>
    </row>
    <row r="38" spans="1:21" x14ac:dyDescent="0.2">
      <c r="A38" s="1" t="s">
        <v>106</v>
      </c>
      <c r="B38" s="1">
        <v>4</v>
      </c>
      <c r="C38" s="1"/>
      <c r="D38" s="8" t="s">
        <v>57</v>
      </c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">
      <c r="A39" s="1" t="s">
        <v>49</v>
      </c>
      <c r="B39" s="1">
        <v>3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">
      <c r="A40" s="1" t="s">
        <v>15</v>
      </c>
      <c r="B40" s="1">
        <v>1</v>
      </c>
      <c r="C40" s="1"/>
      <c r="D40" s="7">
        <v>2</v>
      </c>
      <c r="E40" s="1" t="s">
        <v>87</v>
      </c>
      <c r="F40" s="1"/>
      <c r="G40" s="1"/>
      <c r="H40" s="1"/>
      <c r="I40" s="20" t="s">
        <v>118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">
      <c r="A41" s="1" t="s">
        <v>107</v>
      </c>
      <c r="B41" s="1">
        <v>1</v>
      </c>
      <c r="C41" s="1"/>
      <c r="D41" s="7">
        <v>1</v>
      </c>
      <c r="E41" s="1" t="s">
        <v>45</v>
      </c>
      <c r="F41" s="1"/>
      <c r="G41" s="1"/>
      <c r="H41" s="1"/>
      <c r="I41" s="7">
        <v>48</v>
      </c>
      <c r="J41" s="1" t="s">
        <v>86</v>
      </c>
      <c r="K41" s="1"/>
      <c r="L41" s="1" t="s">
        <v>120</v>
      </c>
      <c r="M41" s="1"/>
      <c r="N41" s="1"/>
      <c r="O41" s="1"/>
      <c r="P41" s="1"/>
      <c r="Q41" s="12">
        <v>37408</v>
      </c>
      <c r="R41" s="1"/>
      <c r="S41" s="1"/>
      <c r="T41" s="1"/>
      <c r="U41" s="1"/>
    </row>
    <row r="42" spans="1:21" x14ac:dyDescent="0.2">
      <c r="A42" s="1" t="s">
        <v>37</v>
      </c>
      <c r="B42" s="1">
        <v>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">
      <c r="A43" s="1" t="s">
        <v>108</v>
      </c>
      <c r="B43" s="1">
        <v>0</v>
      </c>
      <c r="C43" s="1"/>
      <c r="D43" s="1" t="s">
        <v>116</v>
      </c>
      <c r="E43" s="1"/>
      <c r="F43" s="1"/>
      <c r="G43" s="1"/>
      <c r="H43" s="1"/>
      <c r="I43" s="20" t="s">
        <v>83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">
      <c r="C44" s="1"/>
      <c r="D44" s="1"/>
      <c r="E44" s="1"/>
      <c r="F44" s="1"/>
      <c r="G44" s="1"/>
      <c r="H44" s="1"/>
      <c r="I44" s="14" t="s">
        <v>119</v>
      </c>
      <c r="J44" s="1" t="s">
        <v>45</v>
      </c>
      <c r="K44" s="1"/>
      <c r="L44" s="1" t="s">
        <v>120</v>
      </c>
      <c r="M44" s="1"/>
      <c r="N44" s="12"/>
      <c r="O44" s="12"/>
      <c r="P44" s="12"/>
      <c r="Q44" s="12">
        <v>37408</v>
      </c>
      <c r="R44" s="1"/>
      <c r="S44" s="1"/>
      <c r="T44" s="1"/>
      <c r="U44" s="1"/>
    </row>
    <row r="45" spans="1:21" x14ac:dyDescent="0.2">
      <c r="C45" s="1"/>
      <c r="D45" s="1"/>
      <c r="E45" s="1"/>
      <c r="F45" s="1"/>
      <c r="G45" s="1"/>
      <c r="H45" s="1"/>
      <c r="R45" s="1"/>
      <c r="S45" s="1"/>
      <c r="T45" s="1"/>
      <c r="U45" s="1"/>
    </row>
    <row r="46" spans="1:2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  <row r="57" spans="1:2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</row>
    <row r="58" spans="1:2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</row>
    <row r="59" spans="1:2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</row>
    <row r="60" spans="1:2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</row>
    <row r="61" spans="1:2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2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</row>
    <row r="133" spans="1:2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</row>
    <row r="134" spans="1:2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</row>
    <row r="135" spans="1:2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</row>
    <row r="136" spans="1:2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</row>
  </sheetData>
  <phoneticPr fontId="0" type="noConversion"/>
  <pageMargins left="0.19685039370078741" right="0.19685039370078741" top="0.19685039370078741" bottom="0.19685039370078741" header="0" footer="0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0"/>
  <sheetViews>
    <sheetView workbookViewId="0">
      <selection activeCell="AD12" sqref="AD12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10.2851562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28515625" style="80" customWidth="1"/>
    <col min="18" max="18" width="3.42578125" style="80" customWidth="1"/>
    <col min="19" max="19" width="3" style="80" customWidth="1"/>
    <col min="20" max="20" width="4.7109375" style="80" bestFit="1" customWidth="1"/>
    <col min="21" max="21" width="5.7109375" style="80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12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836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818</v>
      </c>
      <c r="AE3" s="90" t="s">
        <v>705</v>
      </c>
      <c r="AF3" s="90" t="s">
        <v>706</v>
      </c>
      <c r="AG3" s="90"/>
    </row>
    <row r="4" spans="1:34" x14ac:dyDescent="0.2">
      <c r="A4" s="80" t="s">
        <v>9</v>
      </c>
      <c r="B4" s="80">
        <v>6</v>
      </c>
      <c r="C4" s="80">
        <v>5</v>
      </c>
      <c r="D4" s="80">
        <v>1</v>
      </c>
      <c r="E4" s="80">
        <v>92</v>
      </c>
      <c r="F4" s="115">
        <v>23</v>
      </c>
      <c r="G4" s="80">
        <v>1</v>
      </c>
      <c r="H4" s="80">
        <v>0</v>
      </c>
      <c r="I4" s="125">
        <v>53</v>
      </c>
      <c r="J4" s="125"/>
      <c r="L4" s="98" t="s">
        <v>542</v>
      </c>
      <c r="M4" s="107">
        <v>27</v>
      </c>
      <c r="N4" s="98">
        <v>6</v>
      </c>
      <c r="O4" s="98">
        <v>54</v>
      </c>
      <c r="P4" s="98">
        <v>6</v>
      </c>
      <c r="Q4" s="116">
        <v>9</v>
      </c>
      <c r="R4" s="109" t="s">
        <v>792</v>
      </c>
      <c r="S4" s="131">
        <v>20</v>
      </c>
      <c r="T4" s="123">
        <v>27</v>
      </c>
      <c r="U4" s="124">
        <v>2</v>
      </c>
      <c r="W4" s="80" t="s">
        <v>558</v>
      </c>
      <c r="X4" s="80">
        <v>7</v>
      </c>
      <c r="Y4" s="80">
        <v>0</v>
      </c>
      <c r="Z4" s="80">
        <v>3</v>
      </c>
      <c r="AA4" s="112">
        <v>10</v>
      </c>
      <c r="AC4" s="80">
        <v>7</v>
      </c>
      <c r="AD4" s="114">
        <v>0</v>
      </c>
      <c r="AE4" s="80">
        <v>0</v>
      </c>
      <c r="AF4" s="80">
        <v>2</v>
      </c>
    </row>
    <row r="5" spans="1:34" x14ac:dyDescent="0.2">
      <c r="A5" s="80" t="s">
        <v>735</v>
      </c>
      <c r="B5" s="80">
        <v>7</v>
      </c>
      <c r="C5" s="80">
        <v>6</v>
      </c>
      <c r="D5" s="80">
        <v>0</v>
      </c>
      <c r="E5" s="80">
        <v>124</v>
      </c>
      <c r="F5" s="115">
        <v>20.7</v>
      </c>
      <c r="G5" s="80">
        <v>1</v>
      </c>
      <c r="H5" s="80">
        <v>0</v>
      </c>
      <c r="I5" s="125">
        <v>54</v>
      </c>
      <c r="J5" s="125"/>
      <c r="L5" s="98" t="s">
        <v>830</v>
      </c>
      <c r="M5" s="107">
        <v>29</v>
      </c>
      <c r="N5" s="98">
        <v>11</v>
      </c>
      <c r="O5" s="98">
        <v>59</v>
      </c>
      <c r="P5" s="98">
        <v>6</v>
      </c>
      <c r="Q5" s="116">
        <v>9.8000000000000007</v>
      </c>
      <c r="R5" s="109" t="s">
        <v>790</v>
      </c>
      <c r="S5" s="131">
        <v>6</v>
      </c>
      <c r="T5" s="123">
        <v>29</v>
      </c>
      <c r="U5" s="124">
        <v>2</v>
      </c>
      <c r="W5" s="80" t="s">
        <v>775</v>
      </c>
      <c r="X5" s="80">
        <v>5</v>
      </c>
      <c r="Y5" s="80">
        <v>2</v>
      </c>
      <c r="Z5" s="80">
        <v>0</v>
      </c>
      <c r="AA5" s="112">
        <v>7</v>
      </c>
    </row>
    <row r="6" spans="1:34" x14ac:dyDescent="0.2">
      <c r="A6" s="80" t="s">
        <v>761</v>
      </c>
      <c r="B6" s="80">
        <v>6</v>
      </c>
      <c r="C6" s="80">
        <v>4</v>
      </c>
      <c r="D6" s="80">
        <v>0</v>
      </c>
      <c r="E6" s="80">
        <v>66</v>
      </c>
      <c r="F6" s="115">
        <v>16.5</v>
      </c>
      <c r="G6" s="80">
        <v>0</v>
      </c>
      <c r="H6" s="80">
        <v>0</v>
      </c>
      <c r="I6" s="125">
        <v>39</v>
      </c>
      <c r="J6" s="125"/>
      <c r="L6" s="98" t="s">
        <v>775</v>
      </c>
      <c r="M6" s="107">
        <v>61</v>
      </c>
      <c r="N6" s="98">
        <v>12</v>
      </c>
      <c r="O6" s="98">
        <v>149</v>
      </c>
      <c r="P6" s="98">
        <v>14</v>
      </c>
      <c r="Q6" s="116">
        <v>10.6</v>
      </c>
      <c r="R6" s="109" t="s">
        <v>792</v>
      </c>
      <c r="S6" s="131">
        <v>6</v>
      </c>
      <c r="T6" s="123">
        <v>26.1</v>
      </c>
      <c r="U6" s="124">
        <v>2.4</v>
      </c>
      <c r="W6" s="80" t="s">
        <v>816</v>
      </c>
      <c r="X6" s="80">
        <v>4</v>
      </c>
      <c r="Y6" s="80">
        <v>0</v>
      </c>
      <c r="Z6" s="80">
        <v>0</v>
      </c>
      <c r="AA6" s="112">
        <v>4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726</v>
      </c>
      <c r="B7" s="80">
        <v>8</v>
      </c>
      <c r="C7" s="80">
        <v>7</v>
      </c>
      <c r="D7" s="80">
        <v>0</v>
      </c>
      <c r="E7" s="80">
        <v>82</v>
      </c>
      <c r="F7" s="115">
        <v>11.7</v>
      </c>
      <c r="G7" s="80">
        <v>0</v>
      </c>
      <c r="H7" s="80">
        <v>0</v>
      </c>
      <c r="I7" s="125">
        <v>20</v>
      </c>
      <c r="J7" s="125"/>
      <c r="L7" s="98" t="s">
        <v>9</v>
      </c>
      <c r="M7" s="107">
        <v>19</v>
      </c>
      <c r="N7" s="98">
        <v>1</v>
      </c>
      <c r="O7" s="98">
        <v>72</v>
      </c>
      <c r="P7" s="98">
        <v>6</v>
      </c>
      <c r="Q7" s="116">
        <v>12</v>
      </c>
      <c r="R7" s="109" t="s">
        <v>790</v>
      </c>
      <c r="S7" s="131">
        <v>11</v>
      </c>
      <c r="T7" s="123">
        <v>19</v>
      </c>
      <c r="U7" s="124">
        <v>3.8</v>
      </c>
      <c r="W7" s="80" t="s">
        <v>297</v>
      </c>
      <c r="X7" s="80">
        <v>2</v>
      </c>
      <c r="Y7" s="80">
        <v>1</v>
      </c>
      <c r="Z7" s="80">
        <v>1</v>
      </c>
      <c r="AA7" s="112">
        <v>4</v>
      </c>
      <c r="AC7" s="92" t="s">
        <v>808</v>
      </c>
      <c r="AD7" s="80">
        <v>783</v>
      </c>
      <c r="AE7" s="80">
        <v>101</v>
      </c>
      <c r="AF7" s="80">
        <v>883</v>
      </c>
      <c r="AG7" s="80">
        <v>44</v>
      </c>
      <c r="AH7" s="88">
        <v>223.33333329999999</v>
      </c>
    </row>
    <row r="8" spans="1:34" x14ac:dyDescent="0.2">
      <c r="A8" s="101" t="s">
        <v>558</v>
      </c>
      <c r="B8" s="101">
        <v>7</v>
      </c>
      <c r="C8" s="101">
        <v>5</v>
      </c>
      <c r="D8" s="101">
        <v>1</v>
      </c>
      <c r="E8" s="101">
        <v>21</v>
      </c>
      <c r="F8" s="117">
        <v>5.3</v>
      </c>
      <c r="G8" s="101">
        <v>0</v>
      </c>
      <c r="H8" s="101">
        <v>0</v>
      </c>
      <c r="I8" s="126">
        <v>16</v>
      </c>
      <c r="J8" s="126"/>
      <c r="L8" s="80" t="s">
        <v>816</v>
      </c>
      <c r="M8" s="88">
        <v>44</v>
      </c>
      <c r="N8" s="80">
        <v>5</v>
      </c>
      <c r="O8" s="80">
        <v>158</v>
      </c>
      <c r="P8" s="80">
        <v>13</v>
      </c>
      <c r="Q8" s="115">
        <v>12.2</v>
      </c>
      <c r="R8" s="89" t="s">
        <v>787</v>
      </c>
      <c r="S8" s="125">
        <v>16</v>
      </c>
      <c r="T8" s="127">
        <v>20.3</v>
      </c>
      <c r="U8" s="128">
        <v>3.6</v>
      </c>
      <c r="W8" s="80" t="s">
        <v>735</v>
      </c>
      <c r="X8" s="80">
        <v>2</v>
      </c>
      <c r="Y8" s="80">
        <v>1</v>
      </c>
      <c r="Z8" s="80">
        <v>0</v>
      </c>
      <c r="AA8" s="112">
        <v>3</v>
      </c>
      <c r="AC8" s="92" t="s">
        <v>809</v>
      </c>
      <c r="AD8" s="80">
        <v>829</v>
      </c>
      <c r="AE8" s="80">
        <v>90</v>
      </c>
      <c r="AF8" s="80">
        <v>919</v>
      </c>
      <c r="AG8" s="80">
        <v>77</v>
      </c>
      <c r="AH8" s="88">
        <v>299.33333329999999</v>
      </c>
    </row>
    <row r="9" spans="1:34" x14ac:dyDescent="0.2">
      <c r="A9" s="80" t="s">
        <v>542</v>
      </c>
      <c r="B9" s="80">
        <v>4</v>
      </c>
      <c r="C9" s="80">
        <v>3</v>
      </c>
      <c r="D9" s="80">
        <v>2</v>
      </c>
      <c r="E9" s="80">
        <v>126</v>
      </c>
      <c r="F9" s="115">
        <v>126</v>
      </c>
      <c r="G9" s="80">
        <v>0</v>
      </c>
      <c r="H9" s="80">
        <v>0</v>
      </c>
      <c r="I9" s="125">
        <v>47</v>
      </c>
      <c r="J9" s="125"/>
      <c r="L9" s="80" t="s">
        <v>297</v>
      </c>
      <c r="M9" s="88">
        <v>22.333333333333332</v>
      </c>
      <c r="N9" s="80">
        <v>1</v>
      </c>
      <c r="O9" s="80">
        <v>95</v>
      </c>
      <c r="P9" s="80">
        <v>6</v>
      </c>
      <c r="Q9" s="115">
        <v>15.8</v>
      </c>
      <c r="R9" s="89" t="s">
        <v>790</v>
      </c>
      <c r="S9" s="125">
        <v>11</v>
      </c>
      <c r="T9" s="127">
        <v>22.3</v>
      </c>
      <c r="U9" s="128">
        <v>4.3</v>
      </c>
      <c r="W9" s="80" t="s">
        <v>826</v>
      </c>
      <c r="X9" s="80">
        <v>2</v>
      </c>
      <c r="Y9" s="80">
        <v>1</v>
      </c>
      <c r="Z9" s="80">
        <v>0</v>
      </c>
      <c r="AA9" s="112">
        <v>3</v>
      </c>
      <c r="AC9" s="92"/>
    </row>
    <row r="10" spans="1:34" x14ac:dyDescent="0.2">
      <c r="A10" s="80" t="s">
        <v>297</v>
      </c>
      <c r="B10" s="80">
        <v>8</v>
      </c>
      <c r="C10" s="80">
        <v>5</v>
      </c>
      <c r="D10" s="80">
        <v>4</v>
      </c>
      <c r="E10" s="80">
        <v>73</v>
      </c>
      <c r="F10" s="115">
        <v>73</v>
      </c>
      <c r="G10" s="80">
        <v>0</v>
      </c>
      <c r="H10" s="80">
        <v>0</v>
      </c>
      <c r="I10" s="125">
        <v>21</v>
      </c>
      <c r="J10" s="125" t="s">
        <v>701</v>
      </c>
      <c r="L10" s="98" t="s">
        <v>811</v>
      </c>
      <c r="M10" s="107">
        <v>27</v>
      </c>
      <c r="N10" s="98">
        <v>4</v>
      </c>
      <c r="O10" s="98">
        <v>88</v>
      </c>
      <c r="P10" s="98">
        <v>5</v>
      </c>
      <c r="Q10" s="116">
        <v>17.600000000000001</v>
      </c>
      <c r="R10" s="109" t="s">
        <v>790</v>
      </c>
      <c r="S10" s="131">
        <v>16</v>
      </c>
      <c r="T10" s="123">
        <v>32.4</v>
      </c>
      <c r="U10" s="124">
        <v>3.3</v>
      </c>
      <c r="W10" s="80" t="s">
        <v>761</v>
      </c>
      <c r="X10" s="80">
        <v>3</v>
      </c>
      <c r="Y10" s="80">
        <v>0</v>
      </c>
      <c r="Z10" s="80">
        <v>0</v>
      </c>
      <c r="AA10" s="112">
        <v>3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749</v>
      </c>
      <c r="B11" s="80">
        <v>2</v>
      </c>
      <c r="C11" s="80">
        <v>2</v>
      </c>
      <c r="D11" s="80">
        <v>0</v>
      </c>
      <c r="E11" s="80">
        <v>56</v>
      </c>
      <c r="F11" s="115">
        <v>28</v>
      </c>
      <c r="G11" s="80">
        <v>0</v>
      </c>
      <c r="H11" s="80">
        <v>0</v>
      </c>
      <c r="I11" s="125">
        <v>28</v>
      </c>
      <c r="J11" s="125"/>
      <c r="L11" s="86" t="s">
        <v>834</v>
      </c>
      <c r="M11" s="94">
        <v>16</v>
      </c>
      <c r="N11" s="86">
        <v>3</v>
      </c>
      <c r="O11" s="86">
        <v>45</v>
      </c>
      <c r="P11" s="86">
        <v>4</v>
      </c>
      <c r="Q11" s="122">
        <v>11.3</v>
      </c>
      <c r="R11" s="96" t="s">
        <v>790</v>
      </c>
      <c r="S11" s="132">
        <v>20</v>
      </c>
      <c r="T11" s="133">
        <v>24</v>
      </c>
      <c r="U11" s="134">
        <v>2.8</v>
      </c>
      <c r="W11" s="80" t="s">
        <v>542</v>
      </c>
      <c r="X11" s="80">
        <v>1</v>
      </c>
      <c r="Y11" s="80">
        <v>1</v>
      </c>
      <c r="Z11" s="80">
        <v>0</v>
      </c>
      <c r="AA11" s="112">
        <v>2</v>
      </c>
      <c r="AC11" s="92" t="s">
        <v>808</v>
      </c>
      <c r="AD11" s="84">
        <f>AF7/AH7</f>
        <v>3.9537313438736912</v>
      </c>
      <c r="AF11" s="84">
        <f>AF7/AG7</f>
        <v>20.068181818181817</v>
      </c>
      <c r="AH11" s="91">
        <f>AH7/AG7</f>
        <v>5.0757575749999999</v>
      </c>
    </row>
    <row r="12" spans="1:34" x14ac:dyDescent="0.2">
      <c r="A12" s="98" t="s">
        <v>826</v>
      </c>
      <c r="B12" s="98">
        <v>4</v>
      </c>
      <c r="C12" s="98">
        <v>2</v>
      </c>
      <c r="D12" s="98">
        <v>1</v>
      </c>
      <c r="E12" s="98">
        <v>31</v>
      </c>
      <c r="F12" s="116">
        <v>31</v>
      </c>
      <c r="G12" s="98">
        <v>0</v>
      </c>
      <c r="H12" s="98">
        <v>0</v>
      </c>
      <c r="I12" s="131">
        <v>28</v>
      </c>
      <c r="J12" s="131" t="s">
        <v>701</v>
      </c>
      <c r="K12" s="98"/>
      <c r="L12" s="98" t="s">
        <v>735</v>
      </c>
      <c r="M12" s="107">
        <v>28</v>
      </c>
      <c r="N12" s="98">
        <v>2</v>
      </c>
      <c r="O12" s="98">
        <v>73</v>
      </c>
      <c r="P12" s="98">
        <v>4</v>
      </c>
      <c r="Q12" s="116">
        <v>18.3</v>
      </c>
      <c r="R12" s="109" t="s">
        <v>790</v>
      </c>
      <c r="S12" s="131">
        <v>27</v>
      </c>
      <c r="T12" s="123">
        <v>42</v>
      </c>
      <c r="U12" s="124">
        <v>2.6</v>
      </c>
      <c r="W12" s="80" t="s">
        <v>726</v>
      </c>
      <c r="X12" s="80">
        <v>2</v>
      </c>
      <c r="Y12" s="80">
        <v>0</v>
      </c>
      <c r="Z12" s="80">
        <v>0</v>
      </c>
      <c r="AA12" s="112">
        <v>2</v>
      </c>
      <c r="AC12" s="92" t="s">
        <v>809</v>
      </c>
      <c r="AD12" s="84">
        <f>AF8/AH8</f>
        <v>3.0701559023463427</v>
      </c>
      <c r="AF12" s="84">
        <f>AF8/AG8</f>
        <v>11.935064935064934</v>
      </c>
      <c r="AH12" s="91">
        <f>AH8/AG8</f>
        <v>3.8874458870129871</v>
      </c>
    </row>
    <row r="13" spans="1:34" x14ac:dyDescent="0.2">
      <c r="A13" s="98" t="s">
        <v>827</v>
      </c>
      <c r="B13" s="98">
        <v>2</v>
      </c>
      <c r="C13" s="98">
        <v>2</v>
      </c>
      <c r="D13" s="98">
        <v>0</v>
      </c>
      <c r="E13" s="98">
        <v>29</v>
      </c>
      <c r="F13" s="116">
        <v>14.5</v>
      </c>
      <c r="G13" s="98">
        <v>0</v>
      </c>
      <c r="H13" s="98">
        <v>0</v>
      </c>
      <c r="I13" s="131">
        <v>20</v>
      </c>
      <c r="J13" s="131"/>
      <c r="K13" s="98"/>
      <c r="L13" s="80" t="s">
        <v>832</v>
      </c>
      <c r="M13" s="88">
        <v>6</v>
      </c>
      <c r="N13" s="80">
        <v>6</v>
      </c>
      <c r="O13" s="80">
        <v>0</v>
      </c>
      <c r="P13" s="80">
        <v>2</v>
      </c>
      <c r="Q13" s="115">
        <v>0</v>
      </c>
      <c r="R13" s="89" t="s">
        <v>790</v>
      </c>
      <c r="S13" s="125">
        <v>0</v>
      </c>
      <c r="T13" s="127">
        <v>18</v>
      </c>
      <c r="U13" s="128">
        <v>0</v>
      </c>
      <c r="W13" s="80" t="s">
        <v>811</v>
      </c>
      <c r="X13" s="80">
        <v>2</v>
      </c>
      <c r="Y13" s="80">
        <v>0</v>
      </c>
      <c r="Z13" s="80">
        <v>0</v>
      </c>
      <c r="AA13" s="112">
        <v>2</v>
      </c>
    </row>
    <row r="14" spans="1:34" x14ac:dyDescent="0.2">
      <c r="A14" s="98" t="s">
        <v>830</v>
      </c>
      <c r="B14" s="98">
        <v>4</v>
      </c>
      <c r="C14" s="98">
        <v>4</v>
      </c>
      <c r="D14" s="98">
        <v>2</v>
      </c>
      <c r="E14" s="98">
        <v>26</v>
      </c>
      <c r="F14" s="116">
        <v>13</v>
      </c>
      <c r="G14" s="98">
        <v>0</v>
      </c>
      <c r="H14" s="98">
        <v>0</v>
      </c>
      <c r="I14" s="131">
        <v>9</v>
      </c>
      <c r="J14" s="131"/>
      <c r="K14" s="98"/>
      <c r="L14" s="80" t="s">
        <v>33</v>
      </c>
      <c r="M14" s="88">
        <v>8</v>
      </c>
      <c r="N14" s="80">
        <v>1</v>
      </c>
      <c r="O14" s="80">
        <v>18</v>
      </c>
      <c r="P14" s="80">
        <v>2</v>
      </c>
      <c r="Q14" s="115">
        <v>9</v>
      </c>
      <c r="R14" s="89" t="s">
        <v>790</v>
      </c>
      <c r="S14" s="80">
        <v>18</v>
      </c>
      <c r="T14" s="80">
        <v>24</v>
      </c>
      <c r="U14" s="84">
        <v>2.2999999999999998</v>
      </c>
      <c r="W14" s="80" t="s">
        <v>9</v>
      </c>
      <c r="X14" s="80">
        <v>2</v>
      </c>
      <c r="Y14" s="80">
        <v>0</v>
      </c>
      <c r="Z14" s="80">
        <v>0</v>
      </c>
      <c r="AA14" s="112">
        <v>2</v>
      </c>
    </row>
    <row r="15" spans="1:34" x14ac:dyDescent="0.2">
      <c r="A15" s="98" t="s">
        <v>811</v>
      </c>
      <c r="B15" s="98">
        <v>5</v>
      </c>
      <c r="C15" s="98">
        <v>2</v>
      </c>
      <c r="D15" s="98">
        <v>0</v>
      </c>
      <c r="E15" s="98">
        <v>13</v>
      </c>
      <c r="F15" s="116">
        <v>6.5</v>
      </c>
      <c r="G15" s="98">
        <v>0</v>
      </c>
      <c r="H15" s="98">
        <v>0</v>
      </c>
      <c r="I15" s="131">
        <v>8</v>
      </c>
      <c r="J15" s="131"/>
      <c r="K15" s="98"/>
      <c r="L15" s="80" t="s">
        <v>826</v>
      </c>
      <c r="M15" s="88">
        <v>2</v>
      </c>
      <c r="N15" s="80">
        <v>0</v>
      </c>
      <c r="O15" s="80">
        <v>12</v>
      </c>
      <c r="P15" s="80">
        <v>1</v>
      </c>
      <c r="Q15" s="115">
        <v>12</v>
      </c>
      <c r="R15" s="89" t="s">
        <v>789</v>
      </c>
      <c r="S15" s="80">
        <v>12</v>
      </c>
      <c r="T15" s="80">
        <v>12</v>
      </c>
      <c r="U15" s="84">
        <v>6</v>
      </c>
      <c r="W15" s="80" t="s">
        <v>830</v>
      </c>
      <c r="X15" s="80">
        <v>2</v>
      </c>
      <c r="Y15" s="80">
        <v>0</v>
      </c>
      <c r="Z15" s="80">
        <v>0</v>
      </c>
      <c r="AA15" s="112">
        <v>2</v>
      </c>
    </row>
    <row r="16" spans="1:34" x14ac:dyDescent="0.2">
      <c r="A16" s="98" t="s">
        <v>816</v>
      </c>
      <c r="B16" s="98">
        <v>8</v>
      </c>
      <c r="C16" s="98">
        <v>2</v>
      </c>
      <c r="D16" s="98">
        <v>0</v>
      </c>
      <c r="E16" s="98">
        <v>10</v>
      </c>
      <c r="F16" s="116">
        <v>5</v>
      </c>
      <c r="G16" s="98">
        <v>0</v>
      </c>
      <c r="H16" s="98">
        <v>0</v>
      </c>
      <c r="I16" s="131">
        <v>8</v>
      </c>
      <c r="J16" s="131"/>
      <c r="K16" s="98"/>
      <c r="L16" s="80" t="s">
        <v>833</v>
      </c>
      <c r="M16" s="88">
        <v>8</v>
      </c>
      <c r="N16" s="80">
        <v>2</v>
      </c>
      <c r="O16" s="80">
        <v>17</v>
      </c>
      <c r="P16" s="80">
        <v>1</v>
      </c>
      <c r="Q16" s="115">
        <v>17</v>
      </c>
      <c r="R16" s="89" t="s">
        <v>789</v>
      </c>
      <c r="S16" s="125">
        <v>17</v>
      </c>
      <c r="T16" s="127">
        <v>48</v>
      </c>
      <c r="U16" s="84">
        <v>2.1</v>
      </c>
      <c r="W16" s="80" t="s">
        <v>749</v>
      </c>
      <c r="X16" s="80">
        <v>2</v>
      </c>
      <c r="Y16" s="80">
        <v>0</v>
      </c>
      <c r="Z16" s="80">
        <v>0</v>
      </c>
      <c r="AA16" s="112">
        <v>2</v>
      </c>
    </row>
    <row r="17" spans="1:27" x14ac:dyDescent="0.2">
      <c r="A17" s="80" t="s">
        <v>831</v>
      </c>
      <c r="B17" s="80">
        <v>1</v>
      </c>
      <c r="C17" s="80">
        <v>1</v>
      </c>
      <c r="D17" s="80">
        <v>0</v>
      </c>
      <c r="E17" s="80">
        <v>9</v>
      </c>
      <c r="F17" s="115">
        <v>9</v>
      </c>
      <c r="G17" s="80">
        <v>0</v>
      </c>
      <c r="H17" s="80">
        <v>0</v>
      </c>
      <c r="I17" s="125">
        <v>9</v>
      </c>
      <c r="J17" s="125"/>
      <c r="L17" s="80" t="s">
        <v>761</v>
      </c>
      <c r="M17" s="88">
        <v>0.83333333333333337</v>
      </c>
      <c r="N17" s="80">
        <v>0</v>
      </c>
      <c r="O17" s="80">
        <v>5</v>
      </c>
      <c r="P17" s="80">
        <v>0</v>
      </c>
      <c r="Q17" s="115" t="s">
        <v>702</v>
      </c>
      <c r="R17" s="89" t="s">
        <v>837</v>
      </c>
      <c r="S17" s="125">
        <v>0</v>
      </c>
      <c r="T17" s="127" t="s">
        <v>702</v>
      </c>
      <c r="U17" s="84">
        <v>6</v>
      </c>
      <c r="W17" s="80" t="s">
        <v>33</v>
      </c>
      <c r="X17" s="80">
        <v>1</v>
      </c>
      <c r="Y17" s="80">
        <v>0</v>
      </c>
      <c r="Z17" s="80">
        <v>0</v>
      </c>
      <c r="AA17" s="112">
        <v>1</v>
      </c>
    </row>
    <row r="18" spans="1:27" x14ac:dyDescent="0.2">
      <c r="A18" s="80" t="s">
        <v>775</v>
      </c>
      <c r="B18" s="80">
        <v>8</v>
      </c>
      <c r="C18" s="80">
        <v>2</v>
      </c>
      <c r="D18" s="80">
        <v>0</v>
      </c>
      <c r="E18" s="80">
        <v>3</v>
      </c>
      <c r="F18" s="115">
        <v>1.5</v>
      </c>
      <c r="G18" s="80">
        <v>0</v>
      </c>
      <c r="H18" s="80">
        <v>0</v>
      </c>
      <c r="I18" s="125">
        <v>2</v>
      </c>
      <c r="J18" s="125"/>
      <c r="L18" s="80" t="s">
        <v>827</v>
      </c>
      <c r="M18" s="88">
        <v>4</v>
      </c>
      <c r="N18" s="80">
        <v>0</v>
      </c>
      <c r="O18" s="80">
        <v>17</v>
      </c>
      <c r="P18" s="80">
        <v>0</v>
      </c>
      <c r="Q18" s="115" t="s">
        <v>702</v>
      </c>
      <c r="R18" s="89" t="s">
        <v>837</v>
      </c>
      <c r="S18" s="125">
        <v>0</v>
      </c>
      <c r="T18" s="127" t="s">
        <v>702</v>
      </c>
      <c r="U18" s="84">
        <v>4.3</v>
      </c>
      <c r="W18" s="80" t="s">
        <v>834</v>
      </c>
      <c r="X18" s="80">
        <v>1</v>
      </c>
      <c r="Y18" s="80">
        <v>0</v>
      </c>
      <c r="Z18" s="80">
        <v>0</v>
      </c>
      <c r="AA18" s="112">
        <v>1</v>
      </c>
    </row>
    <row r="19" spans="1:27" x14ac:dyDescent="0.2">
      <c r="A19" s="80" t="s">
        <v>832</v>
      </c>
      <c r="B19" s="80">
        <v>1</v>
      </c>
      <c r="C19" s="80">
        <v>1</v>
      </c>
      <c r="D19" s="80">
        <v>0</v>
      </c>
      <c r="E19" s="80">
        <v>1</v>
      </c>
      <c r="F19" s="115">
        <v>1</v>
      </c>
      <c r="G19" s="80">
        <v>0</v>
      </c>
      <c r="H19" s="80">
        <v>0</v>
      </c>
      <c r="I19" s="125">
        <v>1</v>
      </c>
      <c r="J19" s="125"/>
      <c r="L19" s="80" t="s">
        <v>749</v>
      </c>
      <c r="M19" s="88">
        <v>4</v>
      </c>
      <c r="O19" s="80">
        <v>37</v>
      </c>
      <c r="Q19" s="115" t="s">
        <v>574</v>
      </c>
      <c r="R19" s="89">
        <v>0</v>
      </c>
      <c r="S19" s="125">
        <v>37</v>
      </c>
      <c r="T19" s="127" t="s">
        <v>574</v>
      </c>
      <c r="U19" s="84">
        <v>9.25</v>
      </c>
    </row>
    <row r="20" spans="1:27" x14ac:dyDescent="0.2">
      <c r="A20" s="80" t="s">
        <v>33</v>
      </c>
      <c r="B20" s="80">
        <v>2</v>
      </c>
      <c r="C20" s="80">
        <v>1</v>
      </c>
      <c r="D20" s="80">
        <v>1</v>
      </c>
      <c r="E20" s="80">
        <v>0</v>
      </c>
      <c r="F20" s="118" t="s">
        <v>702</v>
      </c>
      <c r="G20" s="80">
        <v>0</v>
      </c>
      <c r="H20" s="80">
        <v>0</v>
      </c>
      <c r="I20" s="125">
        <v>0</v>
      </c>
      <c r="J20" s="125" t="s">
        <v>701</v>
      </c>
    </row>
    <row r="21" spans="1:27" x14ac:dyDescent="0.2">
      <c r="A21" s="80" t="s">
        <v>833</v>
      </c>
      <c r="B21" s="80">
        <v>1</v>
      </c>
      <c r="C21" s="80">
        <v>1</v>
      </c>
      <c r="D21" s="80">
        <v>1</v>
      </c>
      <c r="E21" s="80">
        <v>0</v>
      </c>
      <c r="F21" s="118" t="s">
        <v>702</v>
      </c>
      <c r="G21" s="80">
        <v>0</v>
      </c>
      <c r="H21" s="80">
        <v>0</v>
      </c>
      <c r="I21" s="80">
        <v>0</v>
      </c>
      <c r="J21" s="98" t="s">
        <v>701</v>
      </c>
      <c r="AA21" s="112"/>
    </row>
    <row r="22" spans="1:27" x14ac:dyDescent="0.2">
      <c r="A22" s="80" t="s">
        <v>834</v>
      </c>
      <c r="B22" s="80">
        <v>2</v>
      </c>
      <c r="C22" s="80">
        <v>0</v>
      </c>
      <c r="D22" s="80">
        <v>0</v>
      </c>
      <c r="E22" s="80">
        <v>0</v>
      </c>
      <c r="F22" s="118" t="s">
        <v>702</v>
      </c>
      <c r="G22" s="80">
        <v>0</v>
      </c>
      <c r="H22" s="80">
        <v>0</v>
      </c>
      <c r="I22" s="80">
        <v>0</v>
      </c>
      <c r="J22" s="125"/>
      <c r="AA22" s="112"/>
    </row>
    <row r="23" spans="1:27" x14ac:dyDescent="0.2">
      <c r="F23" s="118"/>
      <c r="I23" s="114"/>
      <c r="J23" s="125"/>
      <c r="AA23" s="112"/>
    </row>
    <row r="24" spans="1:27" x14ac:dyDescent="0.2">
      <c r="A24" s="148" t="s">
        <v>835</v>
      </c>
      <c r="B24" s="148"/>
      <c r="C24" s="148"/>
      <c r="D24" s="148"/>
      <c r="E24" s="148"/>
      <c r="F24" s="148"/>
      <c r="G24" s="148"/>
      <c r="H24" s="148"/>
      <c r="I24" s="148"/>
      <c r="J24" s="125"/>
      <c r="L24" s="93" t="s">
        <v>838</v>
      </c>
      <c r="AA24" s="112"/>
    </row>
    <row r="25" spans="1:27" x14ac:dyDescent="0.2">
      <c r="F25" s="114"/>
      <c r="I25" s="114"/>
      <c r="AA25" s="112"/>
    </row>
    <row r="26" spans="1:27" x14ac:dyDescent="0.2">
      <c r="J26" s="98"/>
      <c r="AA26" s="112"/>
    </row>
    <row r="27" spans="1:27" x14ac:dyDescent="0.2">
      <c r="AA27" s="112"/>
    </row>
    <row r="28" spans="1:27" x14ac:dyDescent="0.2">
      <c r="M28" s="135"/>
      <c r="AA28" s="112"/>
    </row>
    <row r="29" spans="1:27" x14ac:dyDescent="0.2">
      <c r="F29" s="115"/>
      <c r="I29" s="125"/>
      <c r="J29" s="125"/>
      <c r="AA29" s="112"/>
    </row>
    <row r="30" spans="1:27" x14ac:dyDescent="0.2">
      <c r="J30" s="125"/>
      <c r="L30" s="98"/>
      <c r="M30" s="107"/>
      <c r="N30" s="98"/>
      <c r="O30" s="98"/>
      <c r="P30" s="116"/>
      <c r="Q30" s="109"/>
      <c r="R30" s="131"/>
      <c r="S30" s="123"/>
      <c r="T30" s="124"/>
      <c r="AA30" s="112"/>
    </row>
    <row r="31" spans="1:27" x14ac:dyDescent="0.2">
      <c r="F31" s="115"/>
      <c r="I31" s="125"/>
      <c r="J31" s="125"/>
      <c r="L31" s="98"/>
      <c r="M31" s="107"/>
      <c r="N31" s="98"/>
      <c r="O31" s="98"/>
      <c r="P31" s="116"/>
      <c r="Q31" s="109"/>
      <c r="R31" s="131"/>
      <c r="S31" s="123"/>
      <c r="T31" s="124"/>
      <c r="AA31" s="112"/>
    </row>
    <row r="32" spans="1:27" x14ac:dyDescent="0.2">
      <c r="F32" s="115"/>
      <c r="I32" s="125"/>
      <c r="J32" s="125"/>
      <c r="L32" s="98"/>
      <c r="M32" s="107"/>
      <c r="N32" s="98"/>
      <c r="O32" s="98"/>
      <c r="P32" s="116"/>
      <c r="Q32" s="109"/>
      <c r="R32" s="131"/>
      <c r="S32" s="123"/>
      <c r="T32" s="124"/>
      <c r="AA32" s="112"/>
    </row>
    <row r="33" spans="6:27" x14ac:dyDescent="0.2">
      <c r="F33" s="115"/>
      <c r="I33" s="125"/>
      <c r="J33" s="125"/>
      <c r="L33" s="98"/>
      <c r="M33" s="107"/>
      <c r="N33" s="98"/>
      <c r="O33" s="98"/>
      <c r="P33" s="116"/>
      <c r="Q33" s="109"/>
      <c r="R33" s="131"/>
      <c r="S33" s="123"/>
      <c r="T33" s="124"/>
      <c r="AA33" s="112"/>
    </row>
    <row r="34" spans="6:27" x14ac:dyDescent="0.2">
      <c r="F34" s="115"/>
      <c r="I34" s="125"/>
      <c r="J34" s="125"/>
      <c r="L34" s="98"/>
      <c r="M34" s="107"/>
      <c r="N34" s="98"/>
      <c r="O34" s="98"/>
      <c r="P34" s="116"/>
      <c r="Q34" s="109"/>
      <c r="R34" s="131"/>
      <c r="S34" s="123"/>
      <c r="T34" s="124"/>
      <c r="AA34" s="112"/>
    </row>
    <row r="35" spans="6:27" x14ac:dyDescent="0.2">
      <c r="F35" s="115"/>
      <c r="I35" s="125"/>
      <c r="J35" s="125"/>
      <c r="L35" s="98"/>
      <c r="M35" s="107"/>
      <c r="N35" s="98"/>
      <c r="O35" s="98"/>
      <c r="P35" s="116"/>
      <c r="Q35" s="109"/>
      <c r="R35" s="131"/>
      <c r="S35" s="123"/>
      <c r="T35" s="124"/>
      <c r="AA35" s="112"/>
    </row>
    <row r="36" spans="6:27" x14ac:dyDescent="0.2">
      <c r="F36" s="115"/>
      <c r="I36" s="125"/>
      <c r="J36" s="125"/>
      <c r="AA36" s="112"/>
    </row>
    <row r="37" spans="6:27" x14ac:dyDescent="0.2">
      <c r="F37" s="115"/>
      <c r="I37" s="125"/>
      <c r="J37" s="125"/>
      <c r="AA37" s="112"/>
    </row>
    <row r="38" spans="6:27" x14ac:dyDescent="0.2">
      <c r="F38" s="115"/>
      <c r="I38" s="125"/>
      <c r="J38" s="125"/>
      <c r="M38" s="136"/>
      <c r="AA38" s="112"/>
    </row>
    <row r="39" spans="6:27" x14ac:dyDescent="0.2">
      <c r="F39" s="115"/>
      <c r="I39" s="125"/>
      <c r="J39" s="125"/>
      <c r="AA39" s="112"/>
    </row>
    <row r="40" spans="6:27" x14ac:dyDescent="0.2">
      <c r="F40" s="115"/>
      <c r="I40" s="125"/>
      <c r="J40" s="125"/>
      <c r="AA40" s="112"/>
    </row>
    <row r="41" spans="6:27" x14ac:dyDescent="0.2">
      <c r="F41" s="115"/>
      <c r="I41" s="125"/>
      <c r="J41" s="125"/>
      <c r="AA41" s="112"/>
    </row>
    <row r="42" spans="6:27" x14ac:dyDescent="0.2">
      <c r="F42" s="115"/>
      <c r="I42" s="125"/>
      <c r="J42" s="125"/>
      <c r="AA42" s="112"/>
    </row>
    <row r="43" spans="6:27" x14ac:dyDescent="0.2">
      <c r="F43" s="115"/>
      <c r="I43" s="125"/>
      <c r="J43" s="125"/>
    </row>
    <row r="44" spans="6:27" x14ac:dyDescent="0.2">
      <c r="F44" s="115"/>
      <c r="I44" s="125"/>
      <c r="J44" s="125"/>
    </row>
    <row r="45" spans="6:27" x14ac:dyDescent="0.2">
      <c r="F45" s="115"/>
      <c r="I45" s="125"/>
      <c r="J45" s="125"/>
    </row>
    <row r="46" spans="6:27" x14ac:dyDescent="0.2">
      <c r="F46" s="115"/>
      <c r="I46" s="125"/>
      <c r="J46" s="125"/>
    </row>
    <row r="47" spans="6:27" x14ac:dyDescent="0.2">
      <c r="F47" s="115"/>
      <c r="I47" s="125"/>
      <c r="J47" s="125"/>
    </row>
    <row r="48" spans="6:27" x14ac:dyDescent="0.2">
      <c r="F48" s="115"/>
      <c r="I48" s="125"/>
      <c r="J48" s="125"/>
    </row>
    <row r="49" spans="6:10" x14ac:dyDescent="0.2">
      <c r="F49" s="115"/>
      <c r="I49" s="125"/>
      <c r="J49" s="125"/>
    </row>
    <row r="50" spans="6:10" x14ac:dyDescent="0.2">
      <c r="F50" s="115"/>
      <c r="I50" s="125"/>
      <c r="J50" s="125"/>
    </row>
  </sheetData>
  <mergeCells count="1">
    <mergeCell ref="A24:I24"/>
  </mergeCells>
  <pageMargins left="0.75" right="0.75" top="1" bottom="1" header="0.5" footer="0.5"/>
  <pageSetup scale="67" orientation="landscape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13"/>
  <dimension ref="A1:AB30"/>
  <sheetViews>
    <sheetView workbookViewId="0"/>
  </sheetViews>
  <sheetFormatPr defaultRowHeight="12.75" x14ac:dyDescent="0.2"/>
  <cols>
    <col min="1" max="1" width="14.42578125" bestFit="1" customWidth="1"/>
    <col min="9" max="9" width="14.5703125" customWidth="1"/>
  </cols>
  <sheetData>
    <row r="1" spans="1:28" ht="15" x14ac:dyDescent="0.2">
      <c r="A1" s="19" t="s">
        <v>259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1"/>
      <c r="I3" s="8" t="s">
        <v>61</v>
      </c>
      <c r="J3" s="22" t="s">
        <v>23</v>
      </c>
      <c r="K3" s="22" t="s">
        <v>24</v>
      </c>
      <c r="L3" s="22" t="s">
        <v>4</v>
      </c>
      <c r="M3" s="22" t="s">
        <v>25</v>
      </c>
      <c r="N3" s="22" t="s">
        <v>6</v>
      </c>
      <c r="O3" s="22" t="s">
        <v>223</v>
      </c>
      <c r="P3" s="22" t="s">
        <v>224</v>
      </c>
      <c r="Q3" s="22" t="s">
        <v>26</v>
      </c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x14ac:dyDescent="0.2">
      <c r="A5" s="1" t="s">
        <v>262</v>
      </c>
      <c r="B5" s="1"/>
      <c r="C5" s="1">
        <v>18</v>
      </c>
      <c r="D5" s="1">
        <v>3</v>
      </c>
      <c r="E5" s="1">
        <v>1004</v>
      </c>
      <c r="F5" s="2" t="s">
        <v>225</v>
      </c>
      <c r="G5" s="3">
        <f>+E5/(C5-D5)</f>
        <v>66.933333333333337</v>
      </c>
      <c r="H5" s="1"/>
      <c r="I5" s="1" t="s">
        <v>261</v>
      </c>
      <c r="J5" s="1">
        <v>181.2</v>
      </c>
      <c r="K5" s="1">
        <v>34</v>
      </c>
      <c r="L5" s="1">
        <v>655</v>
      </c>
      <c r="M5" s="1">
        <v>45</v>
      </c>
      <c r="N5" s="3">
        <f>+L5/M5</f>
        <v>14.555555555555555</v>
      </c>
      <c r="O5" s="29">
        <f>+L5/(INT(J5)+(J5-INT(J5))*10/6)</f>
        <v>3.6121323529411766</v>
      </c>
      <c r="P5" s="29">
        <f>+(INT(J5)*6+(J5-INT(J5))*10)/M5</f>
        <v>24.177777777777777</v>
      </c>
      <c r="Q5" s="4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 x14ac:dyDescent="0.2">
      <c r="A6" s="1" t="s">
        <v>260</v>
      </c>
      <c r="B6" s="1"/>
      <c r="C6" s="1">
        <v>14</v>
      </c>
      <c r="D6" s="1">
        <v>1</v>
      </c>
      <c r="E6" s="1">
        <v>300</v>
      </c>
      <c r="F6" s="2">
        <v>81</v>
      </c>
      <c r="G6" s="3">
        <f t="shared" ref="G6:G19" si="0">+E6/(C6-D6)</f>
        <v>23.076923076923077</v>
      </c>
      <c r="H6" s="1"/>
      <c r="I6" s="1" t="s">
        <v>262</v>
      </c>
      <c r="J6" s="1">
        <v>87</v>
      </c>
      <c r="K6" s="1">
        <v>16</v>
      </c>
      <c r="L6" s="1">
        <v>341</v>
      </c>
      <c r="M6" s="1">
        <v>20</v>
      </c>
      <c r="N6" s="3">
        <f t="shared" ref="N6:N12" si="1">+L6/M6</f>
        <v>17.05</v>
      </c>
      <c r="O6" s="29">
        <f t="shared" ref="O6:O12" si="2">+L6/(INT(J6)+(J6-INT(J6))*10/6)</f>
        <v>3.9195402298850577</v>
      </c>
      <c r="P6" s="29">
        <f t="shared" ref="P6:P12" si="3">+(INT(J6)*6+(J6-INT(J6))*10)/M6</f>
        <v>26.1</v>
      </c>
      <c r="Q6" s="4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 x14ac:dyDescent="0.2">
      <c r="A7" s="1" t="s">
        <v>265</v>
      </c>
      <c r="B7" s="1"/>
      <c r="C7" s="1">
        <v>13</v>
      </c>
      <c r="D7" s="1">
        <v>3</v>
      </c>
      <c r="E7" s="1">
        <v>221</v>
      </c>
      <c r="F7" s="2" t="s">
        <v>226</v>
      </c>
      <c r="G7" s="3">
        <f t="shared" si="0"/>
        <v>22.1</v>
      </c>
      <c r="H7" s="1"/>
      <c r="I7" s="1" t="s">
        <v>263</v>
      </c>
      <c r="J7" s="1">
        <v>134</v>
      </c>
      <c r="K7" s="1">
        <v>31</v>
      </c>
      <c r="L7" s="1">
        <v>337</v>
      </c>
      <c r="M7" s="1">
        <v>17</v>
      </c>
      <c r="N7" s="3">
        <f t="shared" si="1"/>
        <v>19.823529411764707</v>
      </c>
      <c r="O7" s="29">
        <f t="shared" si="2"/>
        <v>2.5149253731343282</v>
      </c>
      <c r="P7" s="29">
        <f t="shared" si="3"/>
        <v>47.294117647058826</v>
      </c>
      <c r="Q7" s="3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 x14ac:dyDescent="0.2">
      <c r="A8" s="1" t="s">
        <v>263</v>
      </c>
      <c r="B8" s="1"/>
      <c r="C8" s="1">
        <v>17</v>
      </c>
      <c r="D8" s="1">
        <v>1</v>
      </c>
      <c r="E8" s="1">
        <v>333</v>
      </c>
      <c r="F8" s="2">
        <v>70</v>
      </c>
      <c r="G8" s="3">
        <f t="shared" si="0"/>
        <v>20.8125</v>
      </c>
      <c r="H8" s="1"/>
      <c r="I8" s="1" t="s">
        <v>264</v>
      </c>
      <c r="J8" s="1">
        <v>174.2</v>
      </c>
      <c r="K8" s="1">
        <v>37</v>
      </c>
      <c r="L8" s="1">
        <v>574</v>
      </c>
      <c r="M8" s="1">
        <v>22</v>
      </c>
      <c r="N8" s="3">
        <f t="shared" si="1"/>
        <v>26.09090909090909</v>
      </c>
      <c r="O8" s="29">
        <f t="shared" si="2"/>
        <v>3.2925430210325053</v>
      </c>
      <c r="P8" s="29">
        <f t="shared" si="3"/>
        <v>47.545454545454547</v>
      </c>
      <c r="Q8" s="18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x14ac:dyDescent="0.2">
      <c r="A9" s="1" t="s">
        <v>268</v>
      </c>
      <c r="B9" s="1"/>
      <c r="C9" s="1">
        <v>4</v>
      </c>
      <c r="D9" s="1">
        <v>0</v>
      </c>
      <c r="E9" s="1">
        <v>71</v>
      </c>
      <c r="F9" s="2">
        <v>31</v>
      </c>
      <c r="G9" s="3">
        <f t="shared" si="0"/>
        <v>17.75</v>
      </c>
      <c r="H9" s="1"/>
      <c r="I9" s="9" t="s">
        <v>265</v>
      </c>
      <c r="J9" s="9">
        <v>103.2</v>
      </c>
      <c r="K9" s="9">
        <v>12</v>
      </c>
      <c r="L9" s="9">
        <v>467</v>
      </c>
      <c r="M9" s="9">
        <v>16</v>
      </c>
      <c r="N9" s="10">
        <f t="shared" si="1"/>
        <v>29.1875</v>
      </c>
      <c r="O9" s="30">
        <f t="shared" si="2"/>
        <v>4.5193548387096767</v>
      </c>
      <c r="P9" s="30">
        <f t="shared" si="3"/>
        <v>38.75</v>
      </c>
      <c r="Q9" s="1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x14ac:dyDescent="0.2">
      <c r="A10" s="1" t="s">
        <v>269</v>
      </c>
      <c r="B10" s="1"/>
      <c r="C10" s="1">
        <v>3</v>
      </c>
      <c r="D10" s="1">
        <v>0</v>
      </c>
      <c r="E10" s="1">
        <v>53</v>
      </c>
      <c r="F10" s="2">
        <v>27</v>
      </c>
      <c r="G10" s="3">
        <f t="shared" si="0"/>
        <v>17.666666666666668</v>
      </c>
      <c r="H10" s="1"/>
      <c r="I10" s="1" t="s">
        <v>260</v>
      </c>
      <c r="J10" s="1">
        <v>14</v>
      </c>
      <c r="K10" s="1">
        <v>7</v>
      </c>
      <c r="L10" s="1">
        <v>14</v>
      </c>
      <c r="M10" s="1">
        <v>4</v>
      </c>
      <c r="N10" s="3">
        <f t="shared" si="1"/>
        <v>3.5</v>
      </c>
      <c r="O10" s="29">
        <f t="shared" si="2"/>
        <v>1</v>
      </c>
      <c r="P10" s="29">
        <f t="shared" si="3"/>
        <v>21</v>
      </c>
      <c r="Q10" s="4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x14ac:dyDescent="0.2">
      <c r="A11" s="1" t="s">
        <v>270</v>
      </c>
      <c r="B11" s="1"/>
      <c r="C11" s="1">
        <v>8</v>
      </c>
      <c r="D11" s="1">
        <v>0</v>
      </c>
      <c r="E11" s="1">
        <v>138</v>
      </c>
      <c r="F11" s="2">
        <v>45</v>
      </c>
      <c r="G11" s="3">
        <f t="shared" si="0"/>
        <v>17.25</v>
      </c>
      <c r="H11" s="1"/>
      <c r="I11" s="1" t="s">
        <v>266</v>
      </c>
      <c r="J11" s="1">
        <v>21</v>
      </c>
      <c r="K11" s="1">
        <v>7</v>
      </c>
      <c r="L11" s="1">
        <v>75</v>
      </c>
      <c r="M11" s="1">
        <v>1</v>
      </c>
      <c r="N11" s="3">
        <f t="shared" si="1"/>
        <v>75</v>
      </c>
      <c r="O11" s="29">
        <f t="shared" si="2"/>
        <v>3.5714285714285716</v>
      </c>
      <c r="P11" s="29">
        <f t="shared" si="3"/>
        <v>126</v>
      </c>
      <c r="Q11" s="4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x14ac:dyDescent="0.2">
      <c r="A12" s="1" t="s">
        <v>271</v>
      </c>
      <c r="B12" s="1"/>
      <c r="C12" s="1">
        <v>11</v>
      </c>
      <c r="D12" s="1">
        <v>1</v>
      </c>
      <c r="E12" s="1">
        <v>150</v>
      </c>
      <c r="F12" s="2" t="s">
        <v>226</v>
      </c>
      <c r="G12" s="3">
        <f t="shared" si="0"/>
        <v>15</v>
      </c>
      <c r="H12" s="1"/>
      <c r="I12" s="1" t="s">
        <v>267</v>
      </c>
      <c r="J12" s="1">
        <v>30</v>
      </c>
      <c r="K12" s="1">
        <v>1</v>
      </c>
      <c r="L12" s="1">
        <v>133</v>
      </c>
      <c r="M12" s="1">
        <v>1</v>
      </c>
      <c r="N12" s="3">
        <f t="shared" si="1"/>
        <v>133</v>
      </c>
      <c r="O12" s="29">
        <f t="shared" si="2"/>
        <v>4.4333333333333336</v>
      </c>
      <c r="P12" s="29">
        <f t="shared" si="3"/>
        <v>180</v>
      </c>
      <c r="Q12" s="3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x14ac:dyDescent="0.2">
      <c r="A13" s="1" t="s">
        <v>272</v>
      </c>
      <c r="B13" s="1"/>
      <c r="C13" s="1">
        <v>3</v>
      </c>
      <c r="D13" s="1">
        <v>1</v>
      </c>
      <c r="E13" s="1">
        <v>24</v>
      </c>
      <c r="F13" s="2">
        <v>13</v>
      </c>
      <c r="G13" s="3">
        <f t="shared" si="0"/>
        <v>12</v>
      </c>
      <c r="H13" s="1"/>
      <c r="I13" s="1"/>
      <c r="J13" s="1"/>
      <c r="K13" s="1"/>
      <c r="L13" s="1"/>
      <c r="M13" s="1"/>
      <c r="N13" s="3"/>
      <c r="O13" s="29"/>
      <c r="P13" s="29"/>
      <c r="Q13" s="4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x14ac:dyDescent="0.2">
      <c r="A14" s="1" t="s">
        <v>266</v>
      </c>
      <c r="B14" s="1"/>
      <c r="C14" s="1">
        <v>5</v>
      </c>
      <c r="D14" s="1">
        <v>1</v>
      </c>
      <c r="E14" s="1">
        <v>40</v>
      </c>
      <c r="F14" s="2">
        <v>16</v>
      </c>
      <c r="G14" s="3">
        <f t="shared" si="0"/>
        <v>10</v>
      </c>
      <c r="H14" s="1"/>
      <c r="I14" s="1"/>
      <c r="J14" s="1"/>
      <c r="K14" s="1"/>
      <c r="L14" s="1"/>
      <c r="M14" s="1"/>
      <c r="N14" s="3"/>
      <c r="O14" s="29"/>
      <c r="P14" s="29"/>
      <c r="Q14" s="4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x14ac:dyDescent="0.2">
      <c r="A15" s="1" t="s">
        <v>273</v>
      </c>
      <c r="B15" s="1"/>
      <c r="C15" s="1">
        <v>6</v>
      </c>
      <c r="D15" s="1">
        <v>0</v>
      </c>
      <c r="E15" s="1">
        <v>43</v>
      </c>
      <c r="F15" s="2">
        <v>17</v>
      </c>
      <c r="G15" s="3">
        <f t="shared" si="0"/>
        <v>7.166666666666667</v>
      </c>
      <c r="H15" s="1"/>
      <c r="I15" s="23" t="s">
        <v>62</v>
      </c>
      <c r="J15" s="1"/>
      <c r="K15" s="1"/>
      <c r="L15" s="1"/>
      <c r="M15" s="1"/>
      <c r="N15" s="3"/>
      <c r="O15" s="29"/>
      <c r="P15" s="29"/>
      <c r="Q15" s="4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x14ac:dyDescent="0.2">
      <c r="A16" s="1" t="s">
        <v>267</v>
      </c>
      <c r="B16" s="1"/>
      <c r="C16" s="1">
        <v>6</v>
      </c>
      <c r="D16" s="1">
        <v>0</v>
      </c>
      <c r="E16" s="1">
        <v>29</v>
      </c>
      <c r="F16" s="2">
        <v>11</v>
      </c>
      <c r="G16" s="3">
        <f t="shared" si="0"/>
        <v>4.833333333333333</v>
      </c>
      <c r="H16" s="1"/>
      <c r="I16" s="1"/>
      <c r="J16" s="1"/>
      <c r="K16" s="1"/>
      <c r="L16" s="1"/>
      <c r="M16" s="1"/>
      <c r="N16" s="3"/>
      <c r="O16" s="29"/>
      <c r="P16" s="29"/>
      <c r="Q16" s="3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x14ac:dyDescent="0.2">
      <c r="A17" s="1" t="s">
        <v>274</v>
      </c>
      <c r="B17" s="1"/>
      <c r="C17" s="1">
        <v>15</v>
      </c>
      <c r="D17" s="1">
        <v>3</v>
      </c>
      <c r="E17" s="1">
        <v>49</v>
      </c>
      <c r="F17" s="2" t="s">
        <v>227</v>
      </c>
      <c r="G17" s="3">
        <f t="shared" si="0"/>
        <v>4.083333333333333</v>
      </c>
      <c r="H17" s="1"/>
      <c r="I17" s="1"/>
      <c r="J17" s="1"/>
      <c r="K17" s="1"/>
      <c r="L17" s="1"/>
      <c r="M17" s="1"/>
      <c r="N17" s="3"/>
      <c r="O17" s="29"/>
      <c r="P17" s="29"/>
      <c r="Q17" s="2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x14ac:dyDescent="0.2">
      <c r="A18" s="1" t="s">
        <v>264</v>
      </c>
      <c r="B18" s="1"/>
      <c r="C18" s="1">
        <v>11</v>
      </c>
      <c r="D18" s="1">
        <v>4</v>
      </c>
      <c r="E18" s="1">
        <v>23</v>
      </c>
      <c r="F18" s="2">
        <v>4</v>
      </c>
      <c r="G18" s="3">
        <f t="shared" si="0"/>
        <v>3.2857142857142856</v>
      </c>
      <c r="H18" s="1"/>
      <c r="I18" s="1"/>
      <c r="J18" s="1"/>
      <c r="K18" s="1"/>
      <c r="L18" s="1"/>
      <c r="M18" s="1"/>
      <c r="N18" s="3"/>
      <c r="O18" s="29"/>
      <c r="P18" s="29"/>
      <c r="Q18" s="2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x14ac:dyDescent="0.2">
      <c r="A19" s="1" t="s">
        <v>261</v>
      </c>
      <c r="B19" s="1"/>
      <c r="C19" s="1">
        <v>7</v>
      </c>
      <c r="D19" s="1">
        <v>6</v>
      </c>
      <c r="E19" s="1">
        <v>0</v>
      </c>
      <c r="F19" s="2" t="s">
        <v>228</v>
      </c>
      <c r="G19" s="3">
        <f t="shared" si="0"/>
        <v>0</v>
      </c>
      <c r="H19" s="1"/>
      <c r="I19" s="1"/>
      <c r="J19" s="1"/>
      <c r="K19" s="1"/>
      <c r="L19" s="1"/>
      <c r="M19" s="1"/>
      <c r="N19" s="3"/>
      <c r="O19" s="29"/>
      <c r="P19" s="29"/>
      <c r="Q19" s="2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"/>
      <c r="O20" s="29"/>
      <c r="P20" s="29"/>
      <c r="Q20" s="2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"/>
      <c r="O21" s="29"/>
      <c r="P21" s="29"/>
      <c r="Q21" s="2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x14ac:dyDescent="0.2">
      <c r="A22" s="8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x14ac:dyDescent="0.2">
      <c r="A25" s="1"/>
      <c r="B25" s="1"/>
      <c r="C25" s="1"/>
      <c r="D25" s="1"/>
      <c r="E25" s="1"/>
      <c r="F25" s="1"/>
      <c r="G25" s="1"/>
      <c r="H25" s="1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">
      <c r="A27" s="1"/>
      <c r="B27" s="1"/>
      <c r="C27" s="1"/>
      <c r="D27" s="1"/>
      <c r="E27" s="1"/>
      <c r="F27" s="1"/>
      <c r="G27" s="1"/>
      <c r="H27" s="1"/>
      <c r="I27" s="21"/>
      <c r="J27" s="21"/>
      <c r="K27" s="21"/>
      <c r="L27" s="21"/>
      <c r="M27" s="2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</sheetData>
  <phoneticPr fontId="0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14"/>
  <dimension ref="A1:S49"/>
  <sheetViews>
    <sheetView workbookViewId="0"/>
  </sheetViews>
  <sheetFormatPr defaultRowHeight="12.75" x14ac:dyDescent="0.2"/>
  <cols>
    <col min="1" max="1" width="12.5703125" bestFit="1" customWidth="1"/>
    <col min="2" max="2" width="6.85546875" customWidth="1"/>
    <col min="3" max="3" width="7.140625" customWidth="1"/>
    <col min="4" max="4" width="7" customWidth="1"/>
  </cols>
  <sheetData>
    <row r="1" spans="1:19" ht="15" x14ac:dyDescent="0.2">
      <c r="A1" s="19" t="s">
        <v>245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A3" s="8" t="s">
        <v>60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1"/>
      <c r="I3" s="8" t="s">
        <v>61</v>
      </c>
      <c r="J3" s="22" t="s">
        <v>23</v>
      </c>
      <c r="K3" s="22" t="s">
        <v>24</v>
      </c>
      <c r="L3" s="22" t="s">
        <v>4</v>
      </c>
      <c r="M3" s="22" t="s">
        <v>25</v>
      </c>
      <c r="N3" s="22" t="s">
        <v>6</v>
      </c>
      <c r="O3" s="22" t="s">
        <v>223</v>
      </c>
      <c r="P3" s="22" t="s">
        <v>224</v>
      </c>
      <c r="Q3" s="22" t="s">
        <v>26</v>
      </c>
      <c r="R3" s="1"/>
      <c r="S3" s="1"/>
    </row>
    <row r="4" spans="1:1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">
      <c r="A5" s="1" t="s">
        <v>45</v>
      </c>
      <c r="C5" s="1">
        <v>5</v>
      </c>
      <c r="D5" s="1">
        <v>1</v>
      </c>
      <c r="E5" s="1">
        <v>154</v>
      </c>
      <c r="F5" s="1">
        <v>41</v>
      </c>
      <c r="G5" s="3">
        <f>+E5/(C5-D5)</f>
        <v>38.5</v>
      </c>
      <c r="H5" s="1"/>
      <c r="I5" s="1" t="s">
        <v>45</v>
      </c>
      <c r="J5" s="1">
        <v>51</v>
      </c>
      <c r="K5" s="1">
        <v>10</v>
      </c>
      <c r="L5" s="1">
        <v>140</v>
      </c>
      <c r="M5" s="1">
        <v>10</v>
      </c>
      <c r="N5" s="3">
        <f t="shared" ref="N5:N17" si="0">+L5/M5</f>
        <v>14</v>
      </c>
      <c r="O5" s="29">
        <f t="shared" ref="O5:O22" si="1">+L5/(INT(J5)+(J5-INT(J5))*10/6)</f>
        <v>2.7450980392156863</v>
      </c>
      <c r="P5" s="29">
        <f t="shared" ref="P5:P17" si="2">+(INT(J5)*6+(J5-INT(J5))*10)/M5</f>
        <v>30.6</v>
      </c>
      <c r="Q5" s="4" t="s">
        <v>247</v>
      </c>
      <c r="R5" s="1"/>
      <c r="S5" s="1"/>
    </row>
    <row r="6" spans="1:19" x14ac:dyDescent="0.2">
      <c r="A6" s="1" t="s">
        <v>229</v>
      </c>
      <c r="C6" s="1">
        <v>12</v>
      </c>
      <c r="D6" s="1">
        <v>2</v>
      </c>
      <c r="E6" s="1">
        <v>197</v>
      </c>
      <c r="F6" s="1">
        <v>56</v>
      </c>
      <c r="G6" s="3">
        <f t="shared" ref="G6:G18" si="3">+E6/(C6-D6)</f>
        <v>19.7</v>
      </c>
      <c r="H6" s="1"/>
      <c r="I6" s="1" t="s">
        <v>33</v>
      </c>
      <c r="J6" s="1">
        <v>72.8</v>
      </c>
      <c r="K6" s="1">
        <v>17</v>
      </c>
      <c r="L6" s="1">
        <v>222</v>
      </c>
      <c r="M6" s="1">
        <v>13</v>
      </c>
      <c r="N6" s="3">
        <f t="shared" si="0"/>
        <v>17.076923076923077</v>
      </c>
      <c r="O6" s="29">
        <f t="shared" si="1"/>
        <v>3.0272727272727273</v>
      </c>
      <c r="P6" s="29">
        <f t="shared" si="2"/>
        <v>33.846153846153847</v>
      </c>
      <c r="Q6" s="4" t="s">
        <v>251</v>
      </c>
      <c r="R6" s="1"/>
      <c r="S6" s="1"/>
    </row>
    <row r="7" spans="1:19" x14ac:dyDescent="0.2">
      <c r="A7" s="1" t="s">
        <v>186</v>
      </c>
      <c r="C7" s="1">
        <v>10</v>
      </c>
      <c r="D7" s="1">
        <v>2</v>
      </c>
      <c r="E7" s="1">
        <v>133</v>
      </c>
      <c r="F7" s="1">
        <v>29</v>
      </c>
      <c r="G7" s="3">
        <f t="shared" si="3"/>
        <v>16.625</v>
      </c>
      <c r="H7" s="1"/>
      <c r="I7" s="1" t="s">
        <v>93</v>
      </c>
      <c r="J7" s="1">
        <v>143.69999999999999</v>
      </c>
      <c r="K7" s="1">
        <v>29</v>
      </c>
      <c r="L7" s="1">
        <v>403</v>
      </c>
      <c r="M7" s="1">
        <v>22</v>
      </c>
      <c r="N7" s="3">
        <f t="shared" si="0"/>
        <v>18.318181818181817</v>
      </c>
      <c r="O7" s="29">
        <f t="shared" si="1"/>
        <v>2.7953757225433526</v>
      </c>
      <c r="P7" s="29">
        <f t="shared" si="2"/>
        <v>39.318181818181813</v>
      </c>
      <c r="Q7" s="4" t="s">
        <v>252</v>
      </c>
      <c r="R7" s="1"/>
      <c r="S7" s="1"/>
    </row>
    <row r="8" spans="1:19" x14ac:dyDescent="0.2">
      <c r="A8" s="1" t="s">
        <v>87</v>
      </c>
      <c r="C8" s="1">
        <v>16</v>
      </c>
      <c r="D8" s="1">
        <v>0</v>
      </c>
      <c r="E8" s="1">
        <v>246</v>
      </c>
      <c r="F8" s="1">
        <v>67</v>
      </c>
      <c r="G8" s="3">
        <f t="shared" si="3"/>
        <v>15.375</v>
      </c>
      <c r="H8" s="1"/>
      <c r="I8" s="1" t="s">
        <v>43</v>
      </c>
      <c r="J8" s="1">
        <v>79.900000000000006</v>
      </c>
      <c r="K8" s="1">
        <v>18</v>
      </c>
      <c r="L8" s="1">
        <v>259</v>
      </c>
      <c r="M8" s="1">
        <v>12</v>
      </c>
      <c r="N8" s="3">
        <f t="shared" si="0"/>
        <v>21.583333333333332</v>
      </c>
      <c r="O8" s="29">
        <f t="shared" si="1"/>
        <v>3.2173913043478257</v>
      </c>
      <c r="P8" s="29">
        <f t="shared" si="2"/>
        <v>40.250000000000007</v>
      </c>
      <c r="Q8" s="31" t="s">
        <v>253</v>
      </c>
      <c r="R8" s="1"/>
      <c r="S8" s="1"/>
    </row>
    <row r="9" spans="1:19" x14ac:dyDescent="0.2">
      <c r="A9" s="1" t="s">
        <v>35</v>
      </c>
      <c r="C9" s="1">
        <v>8</v>
      </c>
      <c r="D9" s="1">
        <v>0</v>
      </c>
      <c r="E9" s="1">
        <v>121</v>
      </c>
      <c r="F9" s="1">
        <v>36</v>
      </c>
      <c r="G9" s="3">
        <f t="shared" si="3"/>
        <v>15.125</v>
      </c>
      <c r="H9" s="1"/>
      <c r="I9" s="9" t="s">
        <v>86</v>
      </c>
      <c r="J9" s="9">
        <v>115.5</v>
      </c>
      <c r="K9" s="9">
        <v>31</v>
      </c>
      <c r="L9" s="9">
        <v>331</v>
      </c>
      <c r="M9" s="9">
        <v>15</v>
      </c>
      <c r="N9" s="10">
        <f t="shared" si="0"/>
        <v>22.066666666666666</v>
      </c>
      <c r="O9" s="30">
        <f t="shared" si="1"/>
        <v>2.8575539568345323</v>
      </c>
      <c r="P9" s="30">
        <f t="shared" si="2"/>
        <v>46.333333333333336</v>
      </c>
      <c r="Q9" s="11" t="s">
        <v>255</v>
      </c>
      <c r="R9" s="1"/>
      <c r="S9" s="1"/>
    </row>
    <row r="10" spans="1:19" x14ac:dyDescent="0.2">
      <c r="A10" s="1" t="s">
        <v>86</v>
      </c>
      <c r="C10" s="1">
        <v>15</v>
      </c>
      <c r="D10" s="1">
        <v>1</v>
      </c>
      <c r="E10" s="1">
        <v>199</v>
      </c>
      <c r="F10" s="1">
        <v>52</v>
      </c>
      <c r="G10" s="3">
        <f t="shared" si="3"/>
        <v>14.214285714285714</v>
      </c>
      <c r="H10" s="1"/>
      <c r="I10" s="1" t="s">
        <v>186</v>
      </c>
      <c r="J10" s="1">
        <v>56</v>
      </c>
      <c r="K10" s="1">
        <v>16</v>
      </c>
      <c r="L10" s="1">
        <v>153</v>
      </c>
      <c r="M10" s="1">
        <v>9</v>
      </c>
      <c r="N10" s="3">
        <f t="shared" si="0"/>
        <v>17</v>
      </c>
      <c r="O10" s="29">
        <f t="shared" si="1"/>
        <v>2.7321428571428572</v>
      </c>
      <c r="P10" s="29">
        <f t="shared" si="2"/>
        <v>37.333333333333336</v>
      </c>
      <c r="Q10" s="4" t="s">
        <v>250</v>
      </c>
      <c r="R10" s="1"/>
      <c r="S10" s="1"/>
    </row>
    <row r="11" spans="1:19" x14ac:dyDescent="0.2">
      <c r="A11" s="1" t="s">
        <v>230</v>
      </c>
      <c r="C11" s="1">
        <v>8</v>
      </c>
      <c r="D11" s="1">
        <v>0</v>
      </c>
      <c r="E11" s="1">
        <v>81</v>
      </c>
      <c r="F11" s="1">
        <v>51</v>
      </c>
      <c r="G11" s="3">
        <f t="shared" si="3"/>
        <v>10.125</v>
      </c>
      <c r="H11" s="1"/>
      <c r="I11" s="1" t="s">
        <v>233</v>
      </c>
      <c r="J11" s="1">
        <v>28.5</v>
      </c>
      <c r="K11" s="1">
        <v>6</v>
      </c>
      <c r="L11" s="1">
        <v>110</v>
      </c>
      <c r="M11" s="1">
        <v>5</v>
      </c>
      <c r="N11" s="3">
        <f t="shared" si="0"/>
        <v>22</v>
      </c>
      <c r="O11" s="29">
        <f t="shared" si="1"/>
        <v>3.8150289017341041</v>
      </c>
      <c r="P11" s="29">
        <f t="shared" si="2"/>
        <v>34.6</v>
      </c>
      <c r="Q11" s="4" t="s">
        <v>254</v>
      </c>
      <c r="R11" s="1"/>
      <c r="S11" s="1"/>
    </row>
    <row r="12" spans="1:19" x14ac:dyDescent="0.2">
      <c r="A12" s="1" t="s">
        <v>93</v>
      </c>
      <c r="C12" s="1">
        <v>8</v>
      </c>
      <c r="D12" s="1">
        <v>6</v>
      </c>
      <c r="E12" s="1">
        <v>20</v>
      </c>
      <c r="F12" s="1">
        <v>9</v>
      </c>
      <c r="G12" s="3">
        <f t="shared" si="3"/>
        <v>10</v>
      </c>
      <c r="H12" s="1"/>
      <c r="I12" s="1" t="s">
        <v>234</v>
      </c>
      <c r="J12" s="1">
        <v>12</v>
      </c>
      <c r="K12" s="1">
        <v>1</v>
      </c>
      <c r="L12" s="1">
        <v>52</v>
      </c>
      <c r="M12" s="1">
        <v>4</v>
      </c>
      <c r="N12" s="3">
        <f>+L12/M12</f>
        <v>13</v>
      </c>
      <c r="O12" s="29">
        <f>+L12/(INT(J12)+(J12-INT(J12))*10/6)</f>
        <v>4.333333333333333</v>
      </c>
      <c r="P12" s="29">
        <f>+(INT(J12)*6+(J12-INT(J12))*10)/M12</f>
        <v>18</v>
      </c>
      <c r="Q12" s="4" t="s">
        <v>246</v>
      </c>
      <c r="R12" s="1"/>
      <c r="S12" s="1"/>
    </row>
    <row r="13" spans="1:19" x14ac:dyDescent="0.2">
      <c r="A13" s="1" t="s">
        <v>43</v>
      </c>
      <c r="C13" s="1">
        <v>10</v>
      </c>
      <c r="D13" s="1">
        <v>3</v>
      </c>
      <c r="E13" s="1">
        <v>67</v>
      </c>
      <c r="F13" s="1">
        <v>8</v>
      </c>
      <c r="G13" s="3">
        <f t="shared" si="3"/>
        <v>9.5714285714285712</v>
      </c>
      <c r="H13" s="1"/>
      <c r="I13" s="1" t="s">
        <v>237</v>
      </c>
      <c r="J13" s="1">
        <v>23.1</v>
      </c>
      <c r="K13" s="1">
        <v>9</v>
      </c>
      <c r="L13" s="1">
        <v>57</v>
      </c>
      <c r="M13" s="1">
        <v>4</v>
      </c>
      <c r="N13" s="3">
        <f t="shared" si="0"/>
        <v>14.25</v>
      </c>
      <c r="O13" s="29">
        <f t="shared" si="1"/>
        <v>2.4604316546762588</v>
      </c>
      <c r="P13" s="29">
        <f t="shared" si="2"/>
        <v>34.75</v>
      </c>
      <c r="Q13" s="31" t="s">
        <v>248</v>
      </c>
      <c r="R13" s="1"/>
      <c r="S13" s="1"/>
    </row>
    <row r="14" spans="1:19" x14ac:dyDescent="0.2">
      <c r="A14" s="1" t="s">
        <v>33</v>
      </c>
      <c r="C14" s="1">
        <v>8</v>
      </c>
      <c r="D14" s="1">
        <v>2</v>
      </c>
      <c r="E14" s="1">
        <v>49</v>
      </c>
      <c r="F14" s="1">
        <v>28</v>
      </c>
      <c r="G14" s="3">
        <f t="shared" si="3"/>
        <v>8.1666666666666661</v>
      </c>
      <c r="H14" s="1"/>
      <c r="I14" s="1" t="s">
        <v>35</v>
      </c>
      <c r="J14" s="1">
        <v>6</v>
      </c>
      <c r="K14" s="1">
        <v>1</v>
      </c>
      <c r="L14" s="1">
        <v>45</v>
      </c>
      <c r="M14" s="1">
        <v>3</v>
      </c>
      <c r="N14" s="3">
        <f t="shared" si="0"/>
        <v>15</v>
      </c>
      <c r="O14" s="29">
        <f t="shared" si="1"/>
        <v>7.5</v>
      </c>
      <c r="P14" s="29">
        <f t="shared" si="2"/>
        <v>12</v>
      </c>
      <c r="Q14" s="4" t="s">
        <v>249</v>
      </c>
      <c r="R14" s="1"/>
      <c r="S14" s="1"/>
    </row>
    <row r="15" spans="1:19" x14ac:dyDescent="0.2">
      <c r="A15" s="1" t="s">
        <v>90</v>
      </c>
      <c r="C15" s="1">
        <v>6</v>
      </c>
      <c r="D15" s="1">
        <v>0</v>
      </c>
      <c r="E15" s="1">
        <v>47</v>
      </c>
      <c r="F15" s="1">
        <v>20</v>
      </c>
      <c r="G15" s="3">
        <f t="shared" si="3"/>
        <v>7.833333333333333</v>
      </c>
      <c r="H15" s="1"/>
      <c r="I15" s="1" t="s">
        <v>229</v>
      </c>
      <c r="J15" s="1">
        <v>18</v>
      </c>
      <c r="K15" s="1">
        <v>1</v>
      </c>
      <c r="L15" s="1">
        <v>105</v>
      </c>
      <c r="M15" s="1">
        <v>2</v>
      </c>
      <c r="N15" s="3">
        <f t="shared" si="0"/>
        <v>52.5</v>
      </c>
      <c r="O15" s="29">
        <f t="shared" si="1"/>
        <v>5.833333333333333</v>
      </c>
      <c r="P15" s="29">
        <f t="shared" si="2"/>
        <v>54</v>
      </c>
      <c r="Q15" s="4" t="s">
        <v>257</v>
      </c>
      <c r="R15" s="1"/>
      <c r="S15" s="1"/>
    </row>
    <row r="16" spans="1:19" x14ac:dyDescent="0.2">
      <c r="A16" s="1" t="s">
        <v>14</v>
      </c>
      <c r="C16" s="1">
        <v>9</v>
      </c>
      <c r="D16" s="1">
        <v>0</v>
      </c>
      <c r="E16" s="1">
        <v>67</v>
      </c>
      <c r="F16" s="1">
        <v>29</v>
      </c>
      <c r="G16" s="3">
        <f t="shared" si="3"/>
        <v>7.4444444444444446</v>
      </c>
      <c r="H16" s="1"/>
      <c r="I16" s="1" t="s">
        <v>37</v>
      </c>
      <c r="J16" s="1">
        <v>5.0999999999999996</v>
      </c>
      <c r="K16" s="1">
        <v>0</v>
      </c>
      <c r="L16" s="1">
        <v>36</v>
      </c>
      <c r="M16" s="1">
        <v>1</v>
      </c>
      <c r="N16" s="3">
        <f t="shared" si="0"/>
        <v>36</v>
      </c>
      <c r="O16" s="29">
        <f t="shared" si="1"/>
        <v>6.9677419354838719</v>
      </c>
      <c r="P16" s="29">
        <f t="shared" si="2"/>
        <v>30.999999999999996</v>
      </c>
      <c r="Q16" s="4" t="s">
        <v>256</v>
      </c>
      <c r="R16" s="1"/>
      <c r="S16" s="1"/>
    </row>
    <row r="17" spans="1:19" x14ac:dyDescent="0.2">
      <c r="A17" s="1" t="s">
        <v>94</v>
      </c>
      <c r="C17" s="1">
        <v>5</v>
      </c>
      <c r="D17" s="1">
        <v>0</v>
      </c>
      <c r="E17" s="1">
        <v>30</v>
      </c>
      <c r="F17" s="1">
        <v>19</v>
      </c>
      <c r="G17" s="3">
        <f t="shared" si="3"/>
        <v>6</v>
      </c>
      <c r="H17" s="1"/>
      <c r="I17" s="1" t="s">
        <v>94</v>
      </c>
      <c r="J17" s="1">
        <v>21</v>
      </c>
      <c r="K17" s="1">
        <v>5</v>
      </c>
      <c r="L17" s="1">
        <v>74</v>
      </c>
      <c r="M17" s="1">
        <v>1</v>
      </c>
      <c r="N17" s="3">
        <f t="shared" si="0"/>
        <v>74</v>
      </c>
      <c r="O17" s="29">
        <f t="shared" si="1"/>
        <v>3.5238095238095237</v>
      </c>
      <c r="P17" s="29">
        <f t="shared" si="2"/>
        <v>126</v>
      </c>
      <c r="Q17" s="31" t="s">
        <v>258</v>
      </c>
      <c r="R17" s="1"/>
      <c r="S17" s="1"/>
    </row>
    <row r="18" spans="1:19" x14ac:dyDescent="0.2">
      <c r="A18" s="1" t="s">
        <v>231</v>
      </c>
      <c r="C18" s="1">
        <v>5</v>
      </c>
      <c r="D18" s="1">
        <v>2</v>
      </c>
      <c r="E18" s="1">
        <v>18</v>
      </c>
      <c r="F18" s="1">
        <v>16</v>
      </c>
      <c r="G18" s="3">
        <f t="shared" si="3"/>
        <v>6</v>
      </c>
      <c r="H18" s="1"/>
      <c r="I18" s="1" t="s">
        <v>48</v>
      </c>
      <c r="J18" s="1">
        <v>3</v>
      </c>
      <c r="K18" s="1">
        <v>0</v>
      </c>
      <c r="L18" s="1">
        <v>12</v>
      </c>
      <c r="M18" s="1">
        <v>0</v>
      </c>
      <c r="N18" s="6" t="s">
        <v>52</v>
      </c>
      <c r="O18" s="29">
        <f t="shared" si="1"/>
        <v>4</v>
      </c>
      <c r="P18" s="6" t="s">
        <v>52</v>
      </c>
      <c r="Q18" s="2" t="s">
        <v>240</v>
      </c>
      <c r="R18" s="1"/>
      <c r="S18" s="1"/>
    </row>
    <row r="19" spans="1:19" x14ac:dyDescent="0.2">
      <c r="A19" s="1"/>
      <c r="C19" s="1"/>
      <c r="D19" s="1"/>
      <c r="E19" s="1"/>
      <c r="F19" s="1"/>
      <c r="G19" s="1"/>
      <c r="H19" s="1"/>
      <c r="I19" s="1" t="s">
        <v>12</v>
      </c>
      <c r="J19" s="1">
        <v>3</v>
      </c>
      <c r="K19" s="1">
        <v>0</v>
      </c>
      <c r="L19" s="1">
        <v>21</v>
      </c>
      <c r="M19" s="1">
        <v>0</v>
      </c>
      <c r="N19" s="6" t="s">
        <v>52</v>
      </c>
      <c r="O19" s="29">
        <f t="shared" si="1"/>
        <v>7</v>
      </c>
      <c r="P19" s="6" t="s">
        <v>52</v>
      </c>
      <c r="Q19" s="2" t="s">
        <v>241</v>
      </c>
      <c r="R19" s="1"/>
      <c r="S19" s="1"/>
    </row>
    <row r="20" spans="1:19" x14ac:dyDescent="0.2">
      <c r="A20" s="1"/>
      <c r="B20" s="1"/>
      <c r="C20" s="1"/>
      <c r="D20" s="1"/>
      <c r="E20" s="1"/>
      <c r="F20" s="1"/>
      <c r="G20" s="1"/>
      <c r="H20" s="1"/>
      <c r="I20" s="1" t="s">
        <v>39</v>
      </c>
      <c r="J20" s="1">
        <v>2</v>
      </c>
      <c r="K20" s="1">
        <v>0</v>
      </c>
      <c r="L20" s="1">
        <v>22</v>
      </c>
      <c r="M20" s="1">
        <v>0</v>
      </c>
      <c r="N20" s="6" t="s">
        <v>52</v>
      </c>
      <c r="O20" s="29">
        <f t="shared" si="1"/>
        <v>11</v>
      </c>
      <c r="P20" s="6" t="s">
        <v>52</v>
      </c>
      <c r="Q20" s="2" t="s">
        <v>242</v>
      </c>
      <c r="R20" s="1"/>
      <c r="S20" s="1"/>
    </row>
    <row r="21" spans="1:19" x14ac:dyDescent="0.2">
      <c r="A21" s="1"/>
      <c r="B21" s="1"/>
      <c r="C21" s="1"/>
      <c r="D21" s="1"/>
      <c r="E21" s="1"/>
      <c r="F21" s="1"/>
      <c r="G21" s="1"/>
      <c r="H21" s="1"/>
      <c r="I21" s="1" t="s">
        <v>231</v>
      </c>
      <c r="J21" s="1">
        <v>3</v>
      </c>
      <c r="K21" s="1">
        <v>1</v>
      </c>
      <c r="L21" s="1">
        <v>24</v>
      </c>
      <c r="M21" s="1">
        <v>0</v>
      </c>
      <c r="N21" s="6" t="s">
        <v>52</v>
      </c>
      <c r="O21" s="29">
        <f t="shared" si="1"/>
        <v>8</v>
      </c>
      <c r="P21" s="6" t="s">
        <v>52</v>
      </c>
      <c r="Q21" s="2" t="s">
        <v>243</v>
      </c>
      <c r="R21" s="1"/>
      <c r="S21" s="1"/>
    </row>
    <row r="22" spans="1:19" x14ac:dyDescent="0.2">
      <c r="A22" s="8" t="s">
        <v>22</v>
      </c>
      <c r="B22" s="2"/>
      <c r="C22" s="1"/>
      <c r="D22" s="1"/>
      <c r="E22" s="1"/>
      <c r="F22" s="1"/>
      <c r="G22" s="1"/>
      <c r="H22" s="1"/>
      <c r="I22" s="1" t="s">
        <v>90</v>
      </c>
      <c r="J22" s="1">
        <v>2</v>
      </c>
      <c r="K22" s="1">
        <v>0</v>
      </c>
      <c r="L22" s="1">
        <v>30</v>
      </c>
      <c r="M22" s="1">
        <v>0</v>
      </c>
      <c r="N22" s="6" t="s">
        <v>52</v>
      </c>
      <c r="O22" s="29">
        <f t="shared" si="1"/>
        <v>15</v>
      </c>
      <c r="P22" s="6" t="s">
        <v>52</v>
      </c>
      <c r="Q22" s="2" t="s">
        <v>244</v>
      </c>
      <c r="R22" s="1"/>
      <c r="S22" s="1"/>
    </row>
    <row r="23" spans="1:19" x14ac:dyDescent="0.2">
      <c r="A23" s="1" t="s">
        <v>39</v>
      </c>
      <c r="C23" s="1">
        <v>1</v>
      </c>
      <c r="D23" s="1">
        <v>0</v>
      </c>
      <c r="E23" s="1">
        <v>43</v>
      </c>
      <c r="F23" s="1">
        <v>43</v>
      </c>
      <c r="G23" s="3">
        <f t="shared" ref="G23:G39" si="4">+E23/(C23-D23)</f>
        <v>43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x14ac:dyDescent="0.2">
      <c r="A24" s="1" t="s">
        <v>232</v>
      </c>
      <c r="C24" s="1">
        <v>3</v>
      </c>
      <c r="D24" s="1">
        <v>0</v>
      </c>
      <c r="E24" s="1">
        <v>44</v>
      </c>
      <c r="F24" s="1">
        <v>32</v>
      </c>
      <c r="G24" s="3">
        <f t="shared" si="4"/>
        <v>14.666666666666666</v>
      </c>
      <c r="H24" s="1"/>
      <c r="I24" s="23" t="s">
        <v>62</v>
      </c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x14ac:dyDescent="0.2">
      <c r="A25" s="1" t="s">
        <v>89</v>
      </c>
      <c r="C25" s="1">
        <v>1</v>
      </c>
      <c r="D25" s="1">
        <v>0</v>
      </c>
      <c r="E25" s="1">
        <v>14</v>
      </c>
      <c r="F25" s="1">
        <v>14</v>
      </c>
      <c r="G25" s="3">
        <f t="shared" si="4"/>
        <v>14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x14ac:dyDescent="0.2">
      <c r="A26" s="1" t="s">
        <v>233</v>
      </c>
      <c r="C26" s="1">
        <v>4</v>
      </c>
      <c r="D26" s="1">
        <v>0</v>
      </c>
      <c r="E26" s="1">
        <v>45</v>
      </c>
      <c r="F26" s="1">
        <v>21</v>
      </c>
      <c r="G26" s="3">
        <f t="shared" si="4"/>
        <v>11.25</v>
      </c>
      <c r="H26" s="1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">
      <c r="A27" s="1" t="s">
        <v>234</v>
      </c>
      <c r="C27" s="1">
        <v>1</v>
      </c>
      <c r="D27" s="1">
        <v>0</v>
      </c>
      <c r="E27" s="1">
        <v>9</v>
      </c>
      <c r="F27" s="1">
        <v>9</v>
      </c>
      <c r="G27" s="3">
        <f t="shared" si="4"/>
        <v>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">
      <c r="A28" s="1" t="s">
        <v>97</v>
      </c>
      <c r="C28" s="1">
        <v>1</v>
      </c>
      <c r="D28" s="1">
        <v>1</v>
      </c>
      <c r="E28" s="1">
        <v>8</v>
      </c>
      <c r="F28" s="1">
        <v>8</v>
      </c>
      <c r="G28" s="6" t="s">
        <v>52</v>
      </c>
      <c r="H28" s="1"/>
      <c r="I28" s="21"/>
      <c r="J28" s="21"/>
      <c r="K28" s="21"/>
      <c r="L28" s="21"/>
      <c r="M28" s="21"/>
      <c r="N28" s="1"/>
      <c r="O28" s="1"/>
      <c r="P28" s="1"/>
      <c r="Q28" s="1"/>
      <c r="R28" s="1"/>
      <c r="S28" s="1"/>
    </row>
    <row r="29" spans="1:19" x14ac:dyDescent="0.2">
      <c r="A29" s="1" t="s">
        <v>16</v>
      </c>
      <c r="C29" s="1">
        <v>4</v>
      </c>
      <c r="D29" s="1">
        <v>0</v>
      </c>
      <c r="E29" s="1">
        <v>23</v>
      </c>
      <c r="F29" s="1">
        <v>14</v>
      </c>
      <c r="G29" s="3">
        <f t="shared" si="4"/>
        <v>5.75</v>
      </c>
      <c r="H29" s="1"/>
      <c r="I29" s="7"/>
      <c r="J29" s="7"/>
      <c r="K29" s="7"/>
      <c r="L29" s="7"/>
      <c r="M29" s="7"/>
      <c r="N29" s="1"/>
      <c r="O29" s="1"/>
      <c r="P29" s="1"/>
      <c r="Q29" s="1"/>
      <c r="R29" s="1"/>
      <c r="S29" s="1"/>
    </row>
    <row r="30" spans="1:19" x14ac:dyDescent="0.2">
      <c r="A30" s="1" t="s">
        <v>37</v>
      </c>
      <c r="C30" s="1">
        <v>3</v>
      </c>
      <c r="D30" s="1">
        <v>0</v>
      </c>
      <c r="E30" s="1">
        <v>17</v>
      </c>
      <c r="F30" s="1">
        <v>8</v>
      </c>
      <c r="G30" s="3">
        <f t="shared" si="4"/>
        <v>5.666666666666667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">
      <c r="A31" s="1" t="s">
        <v>235</v>
      </c>
      <c r="C31" s="1">
        <v>3</v>
      </c>
      <c r="D31" s="1">
        <v>0</v>
      </c>
      <c r="E31" s="1">
        <v>15</v>
      </c>
      <c r="F31" s="1">
        <v>15</v>
      </c>
      <c r="G31" s="3">
        <f t="shared" si="4"/>
        <v>5</v>
      </c>
      <c r="H31" s="1"/>
      <c r="I31" s="1"/>
      <c r="J31" s="20"/>
      <c r="K31" s="20"/>
      <c r="L31" s="20"/>
      <c r="M31" s="20"/>
      <c r="N31" s="20"/>
      <c r="O31" s="20"/>
      <c r="P31" s="20"/>
      <c r="Q31" s="1"/>
      <c r="R31" s="1"/>
      <c r="S31" s="1"/>
    </row>
    <row r="32" spans="1:19" x14ac:dyDescent="0.2">
      <c r="A32" s="1" t="s">
        <v>236</v>
      </c>
      <c r="C32" s="1">
        <v>1</v>
      </c>
      <c r="D32" s="1">
        <v>0</v>
      </c>
      <c r="E32" s="1">
        <v>5</v>
      </c>
      <c r="F32" s="1">
        <v>5</v>
      </c>
      <c r="G32" s="3">
        <f t="shared" si="4"/>
        <v>5</v>
      </c>
      <c r="H32" s="1"/>
      <c r="I32" s="1"/>
      <c r="J32" s="7"/>
      <c r="K32" s="7"/>
      <c r="L32" s="7"/>
      <c r="M32" s="7"/>
      <c r="N32" s="13"/>
      <c r="O32" s="13"/>
      <c r="P32" s="13"/>
      <c r="Q32" s="1"/>
      <c r="R32" s="1"/>
      <c r="S32" s="1"/>
    </row>
    <row r="33" spans="1:19" x14ac:dyDescent="0.2">
      <c r="A33" s="1" t="s">
        <v>98</v>
      </c>
      <c r="C33" s="1">
        <v>1</v>
      </c>
      <c r="D33" s="1">
        <v>0</v>
      </c>
      <c r="E33" s="1">
        <v>5</v>
      </c>
      <c r="F33" s="1">
        <v>5</v>
      </c>
      <c r="G33" s="3">
        <f t="shared" si="4"/>
        <v>5</v>
      </c>
      <c r="H33" s="1"/>
      <c r="I33" s="1"/>
      <c r="J33" s="7"/>
      <c r="K33" s="7"/>
      <c r="L33" s="7"/>
      <c r="M33" s="7"/>
      <c r="N33" s="13"/>
      <c r="O33" s="13"/>
      <c r="P33" s="13"/>
      <c r="Q33" s="1"/>
      <c r="R33" s="1"/>
      <c r="S33" s="1"/>
    </row>
    <row r="34" spans="1:19" x14ac:dyDescent="0.2">
      <c r="A34" s="1" t="s">
        <v>237</v>
      </c>
      <c r="C34" s="1">
        <v>4</v>
      </c>
      <c r="D34" s="1">
        <v>0</v>
      </c>
      <c r="E34" s="1">
        <v>15</v>
      </c>
      <c r="F34" s="1">
        <v>7</v>
      </c>
      <c r="G34" s="3">
        <f t="shared" si="4"/>
        <v>3.75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">
      <c r="A35" s="1" t="s">
        <v>238</v>
      </c>
      <c r="C35" s="1">
        <v>2</v>
      </c>
      <c r="D35" s="1">
        <v>0</v>
      </c>
      <c r="E35" s="1">
        <v>6</v>
      </c>
      <c r="F35" s="1">
        <v>6</v>
      </c>
      <c r="G35" s="3">
        <f t="shared" si="4"/>
        <v>3</v>
      </c>
      <c r="H35" s="1"/>
      <c r="I35" s="20"/>
      <c r="J35" s="2"/>
      <c r="K35" s="1"/>
      <c r="L35" s="1"/>
      <c r="M35" s="1"/>
      <c r="N35" s="1"/>
      <c r="O35" s="1"/>
      <c r="P35" s="1"/>
      <c r="Q35" s="12"/>
      <c r="R35" s="1"/>
      <c r="S35" s="1"/>
    </row>
    <row r="36" spans="1:19" x14ac:dyDescent="0.2">
      <c r="A36" s="1" t="s">
        <v>48</v>
      </c>
      <c r="C36" s="1">
        <v>2</v>
      </c>
      <c r="D36" s="1">
        <v>0</v>
      </c>
      <c r="E36" s="1">
        <v>3</v>
      </c>
      <c r="F36" s="1">
        <v>2</v>
      </c>
      <c r="G36" s="3">
        <f t="shared" si="4"/>
        <v>1.5</v>
      </c>
      <c r="H36" s="1"/>
      <c r="I36" s="20"/>
      <c r="J36" s="2"/>
      <c r="K36" s="1"/>
      <c r="L36" s="1"/>
      <c r="M36" s="1"/>
      <c r="N36" s="1"/>
      <c r="O36" s="1"/>
      <c r="P36" s="1"/>
      <c r="Q36" s="12"/>
      <c r="R36" s="1"/>
      <c r="S36" s="1"/>
    </row>
    <row r="37" spans="1:19" x14ac:dyDescent="0.2">
      <c r="A37" s="1" t="s">
        <v>239</v>
      </c>
      <c r="C37" s="1">
        <v>3</v>
      </c>
      <c r="D37" s="1">
        <v>0</v>
      </c>
      <c r="E37" s="1">
        <v>0</v>
      </c>
      <c r="F37" s="1">
        <v>0</v>
      </c>
      <c r="G37" s="3">
        <f t="shared" si="4"/>
        <v>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x14ac:dyDescent="0.2">
      <c r="A38" s="1" t="s">
        <v>12</v>
      </c>
      <c r="C38" s="1">
        <v>1</v>
      </c>
      <c r="D38" s="1">
        <v>0</v>
      </c>
      <c r="E38" s="1">
        <v>0</v>
      </c>
      <c r="F38" s="1">
        <v>0</v>
      </c>
      <c r="G38" s="3">
        <f t="shared" si="4"/>
        <v>0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x14ac:dyDescent="0.2">
      <c r="A39" s="1" t="s">
        <v>54</v>
      </c>
      <c r="C39" s="1">
        <v>1</v>
      </c>
      <c r="D39" s="1">
        <v>0</v>
      </c>
      <c r="E39" s="1">
        <v>0</v>
      </c>
      <c r="F39" s="1">
        <v>0</v>
      </c>
      <c r="G39" s="3">
        <f t="shared" si="4"/>
        <v>0</v>
      </c>
      <c r="H39" s="1"/>
      <c r="I39" s="20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x14ac:dyDescent="0.2">
      <c r="A40" s="1"/>
      <c r="B40" s="1"/>
      <c r="C40" s="1"/>
      <c r="D40" s="7"/>
      <c r="E40" s="1"/>
      <c r="F40" s="1"/>
      <c r="G40" s="1"/>
      <c r="H40" s="1"/>
      <c r="I40" s="7"/>
      <c r="J40" s="1"/>
      <c r="K40" s="1"/>
      <c r="L40" s="1"/>
      <c r="M40" s="1"/>
      <c r="N40" s="1"/>
      <c r="O40" s="1"/>
      <c r="P40" s="1"/>
      <c r="Q40" s="12"/>
      <c r="R40" s="1"/>
      <c r="S40" s="1"/>
    </row>
    <row r="41" spans="1:19" x14ac:dyDescent="0.2">
      <c r="A41" s="1"/>
      <c r="B41" s="1"/>
      <c r="C41" s="1"/>
      <c r="D41" s="7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2">
      <c r="A42" s="1"/>
      <c r="B42" s="1"/>
      <c r="C42" s="1"/>
      <c r="D42" s="1"/>
      <c r="E42" s="1"/>
      <c r="F42" s="1"/>
      <c r="G42" s="1"/>
      <c r="H42" s="1"/>
      <c r="I42" s="20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2">
      <c r="A43" s="1"/>
      <c r="B43" s="1"/>
      <c r="C43" s="1"/>
      <c r="D43" s="1"/>
      <c r="E43" s="1"/>
      <c r="F43" s="1"/>
      <c r="G43" s="1"/>
      <c r="H43" s="1"/>
      <c r="I43" s="14"/>
      <c r="J43" s="1"/>
      <c r="K43" s="1"/>
      <c r="L43" s="1"/>
      <c r="M43" s="1"/>
      <c r="N43" s="12"/>
      <c r="O43" s="12"/>
      <c r="P43" s="12"/>
      <c r="Q43" s="12"/>
      <c r="R43" s="1"/>
      <c r="S43" s="1"/>
    </row>
    <row r="44" spans="1:1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52"/>
  <sheetViews>
    <sheetView workbookViewId="0">
      <selection activeCell="AD12" sqref="AD12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10.2851562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28515625" style="80" customWidth="1"/>
    <col min="18" max="18" width="3.42578125" style="80" customWidth="1"/>
    <col min="19" max="19" width="3" style="80" customWidth="1"/>
    <col min="20" max="20" width="4.7109375" style="80" bestFit="1" customWidth="1"/>
    <col min="21" max="21" width="5.7109375" style="80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12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825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818</v>
      </c>
      <c r="AE3" s="90" t="s">
        <v>705</v>
      </c>
      <c r="AF3" s="90" t="s">
        <v>706</v>
      </c>
      <c r="AG3" s="90"/>
    </row>
    <row r="4" spans="1:34" x14ac:dyDescent="0.2">
      <c r="A4" s="80" t="s">
        <v>542</v>
      </c>
      <c r="B4" s="80">
        <v>13</v>
      </c>
      <c r="C4" s="80">
        <v>9</v>
      </c>
      <c r="D4" s="80">
        <v>3</v>
      </c>
      <c r="E4" s="80">
        <v>371</v>
      </c>
      <c r="F4" s="115">
        <v>61.833333333333336</v>
      </c>
      <c r="G4" s="80">
        <v>3</v>
      </c>
      <c r="H4" s="80">
        <v>1</v>
      </c>
      <c r="I4" s="125">
        <v>151</v>
      </c>
      <c r="J4" s="125" t="s">
        <v>574</v>
      </c>
      <c r="L4" s="98" t="s">
        <v>726</v>
      </c>
      <c r="M4" s="107">
        <v>35.166666666666671</v>
      </c>
      <c r="N4" s="98">
        <v>0</v>
      </c>
      <c r="O4" s="98">
        <v>148</v>
      </c>
      <c r="P4" s="98">
        <v>15</v>
      </c>
      <c r="Q4" s="116">
        <v>9.8666666666666671</v>
      </c>
      <c r="R4" s="109">
        <v>5</v>
      </c>
      <c r="S4" s="131">
        <v>8</v>
      </c>
      <c r="T4" s="123">
        <v>14.066666666666668</v>
      </c>
      <c r="U4" s="124">
        <v>4.2085308056872028</v>
      </c>
      <c r="W4" s="80" t="s">
        <v>558</v>
      </c>
      <c r="X4" s="80">
        <v>12</v>
      </c>
      <c r="Z4" s="80">
        <v>7</v>
      </c>
      <c r="AA4" s="112">
        <v>19</v>
      </c>
      <c r="AC4" s="80">
        <v>13</v>
      </c>
      <c r="AD4" s="114">
        <v>1</v>
      </c>
      <c r="AE4" s="80">
        <v>3</v>
      </c>
      <c r="AF4" s="80">
        <v>1</v>
      </c>
    </row>
    <row r="5" spans="1:34" x14ac:dyDescent="0.2">
      <c r="A5" s="80" t="s">
        <v>9</v>
      </c>
      <c r="B5" s="80">
        <v>12</v>
      </c>
      <c r="C5" s="80">
        <v>10</v>
      </c>
      <c r="D5" s="80">
        <v>4</v>
      </c>
      <c r="E5" s="80">
        <v>298</v>
      </c>
      <c r="F5" s="115">
        <v>49.666666666666664</v>
      </c>
      <c r="G5" s="80">
        <v>0</v>
      </c>
      <c r="H5" s="80">
        <v>0</v>
      </c>
      <c r="I5" s="125">
        <v>48</v>
      </c>
      <c r="J5" s="125" t="s">
        <v>701</v>
      </c>
      <c r="L5" s="80" t="s">
        <v>297</v>
      </c>
      <c r="M5" s="88">
        <v>52.666666666666664</v>
      </c>
      <c r="N5" s="80">
        <v>1</v>
      </c>
      <c r="O5" s="80">
        <v>214</v>
      </c>
      <c r="P5" s="80">
        <v>20</v>
      </c>
      <c r="Q5" s="115">
        <v>10.7</v>
      </c>
      <c r="R5" s="89">
        <v>6</v>
      </c>
      <c r="S5" s="125">
        <v>13</v>
      </c>
      <c r="T5" s="127">
        <v>15.8</v>
      </c>
      <c r="U5" s="128">
        <v>4.0632911392405067</v>
      </c>
      <c r="W5" s="80" t="s">
        <v>542</v>
      </c>
      <c r="X5" s="80">
        <v>7</v>
      </c>
      <c r="Y5" s="80">
        <v>2</v>
      </c>
      <c r="AA5" s="112">
        <v>9</v>
      </c>
    </row>
    <row r="6" spans="1:34" x14ac:dyDescent="0.2">
      <c r="A6" s="80" t="s">
        <v>297</v>
      </c>
      <c r="B6" s="80">
        <v>16</v>
      </c>
      <c r="C6" s="80">
        <v>14</v>
      </c>
      <c r="D6" s="80">
        <v>3</v>
      </c>
      <c r="E6" s="80">
        <v>369</v>
      </c>
      <c r="F6" s="115">
        <v>33.545454545454547</v>
      </c>
      <c r="G6" s="80">
        <v>2</v>
      </c>
      <c r="H6" s="80">
        <v>0</v>
      </c>
      <c r="I6" s="125">
        <v>52</v>
      </c>
      <c r="J6" s="125" t="s">
        <v>574</v>
      </c>
      <c r="L6" s="98" t="s">
        <v>773</v>
      </c>
      <c r="M6" s="107">
        <v>41.833333333333336</v>
      </c>
      <c r="N6" s="98">
        <v>4</v>
      </c>
      <c r="O6" s="98">
        <v>156</v>
      </c>
      <c r="P6" s="98">
        <v>14</v>
      </c>
      <c r="Q6" s="116">
        <v>11.142857142857142</v>
      </c>
      <c r="R6" s="109">
        <v>3</v>
      </c>
      <c r="S6" s="131">
        <v>14</v>
      </c>
      <c r="T6" s="123">
        <v>17.928571428571427</v>
      </c>
      <c r="U6" s="124">
        <v>3.7290836653386452</v>
      </c>
      <c r="W6" s="80" t="s">
        <v>778</v>
      </c>
      <c r="X6" s="80">
        <v>7</v>
      </c>
      <c r="AA6" s="112">
        <v>7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761</v>
      </c>
      <c r="B7" s="80">
        <v>8</v>
      </c>
      <c r="C7" s="80">
        <v>7</v>
      </c>
      <c r="D7" s="80">
        <v>2</v>
      </c>
      <c r="E7" s="80">
        <v>124</v>
      </c>
      <c r="F7" s="115">
        <v>24.8</v>
      </c>
      <c r="G7" s="80">
        <v>1</v>
      </c>
      <c r="H7" s="80">
        <v>0</v>
      </c>
      <c r="I7" s="125">
        <v>71</v>
      </c>
      <c r="J7" s="125" t="s">
        <v>701</v>
      </c>
      <c r="L7" s="80" t="s">
        <v>775</v>
      </c>
      <c r="M7" s="88">
        <v>147</v>
      </c>
      <c r="N7" s="80">
        <v>24</v>
      </c>
      <c r="O7" s="80">
        <v>502</v>
      </c>
      <c r="P7" s="80">
        <v>35</v>
      </c>
      <c r="Q7" s="115">
        <v>14.342857142857143</v>
      </c>
      <c r="R7" s="89">
        <v>5</v>
      </c>
      <c r="S7" s="125">
        <v>38</v>
      </c>
      <c r="T7" s="127">
        <v>25.2</v>
      </c>
      <c r="U7" s="128">
        <v>3.4149659863945576</v>
      </c>
      <c r="W7" s="80" t="s">
        <v>773</v>
      </c>
      <c r="X7" s="80">
        <v>4</v>
      </c>
      <c r="Y7" s="80">
        <v>3</v>
      </c>
      <c r="AA7" s="112">
        <v>7</v>
      </c>
      <c r="AC7" s="92" t="s">
        <v>808</v>
      </c>
      <c r="AD7" s="80">
        <v>2287</v>
      </c>
      <c r="AE7" s="80">
        <v>279</v>
      </c>
      <c r="AF7" s="80">
        <v>2565</v>
      </c>
      <c r="AG7" s="80">
        <v>104</v>
      </c>
      <c r="AH7" s="88">
        <v>615.16666666666663</v>
      </c>
    </row>
    <row r="8" spans="1:34" x14ac:dyDescent="0.2">
      <c r="A8" s="80" t="s">
        <v>558</v>
      </c>
      <c r="B8" s="80">
        <v>15</v>
      </c>
      <c r="C8" s="80">
        <v>10</v>
      </c>
      <c r="D8" s="80">
        <v>2</v>
      </c>
      <c r="E8" s="80">
        <v>195</v>
      </c>
      <c r="F8" s="115">
        <v>24.375</v>
      </c>
      <c r="G8" s="80">
        <v>0</v>
      </c>
      <c r="H8" s="80">
        <v>1</v>
      </c>
      <c r="I8" s="125">
        <v>103</v>
      </c>
      <c r="J8" s="125" t="s">
        <v>701</v>
      </c>
      <c r="L8" s="98" t="s">
        <v>33</v>
      </c>
      <c r="M8" s="107">
        <v>111.83333333333333</v>
      </c>
      <c r="N8" s="98">
        <v>33</v>
      </c>
      <c r="O8" s="98">
        <v>252</v>
      </c>
      <c r="P8" s="98">
        <v>17</v>
      </c>
      <c r="Q8" s="116">
        <v>14.823529411764707</v>
      </c>
      <c r="R8" s="109">
        <v>3</v>
      </c>
      <c r="S8" s="131">
        <v>24</v>
      </c>
      <c r="T8" s="123">
        <v>39.470588235294116</v>
      </c>
      <c r="U8" s="124">
        <v>2.2533532041728765</v>
      </c>
      <c r="W8" s="80" t="s">
        <v>726</v>
      </c>
      <c r="X8" s="80">
        <v>5</v>
      </c>
      <c r="AA8" s="112">
        <v>5</v>
      </c>
      <c r="AC8" s="92" t="s">
        <v>809</v>
      </c>
      <c r="AD8" s="80">
        <v>2155</v>
      </c>
      <c r="AE8" s="80">
        <v>228</v>
      </c>
      <c r="AF8" s="80">
        <v>2383</v>
      </c>
      <c r="AG8" s="80">
        <v>138</v>
      </c>
      <c r="AH8" s="88">
        <v>655.83333333333337</v>
      </c>
    </row>
    <row r="9" spans="1:34" x14ac:dyDescent="0.2">
      <c r="A9" s="80" t="s">
        <v>726</v>
      </c>
      <c r="B9" s="80">
        <v>16</v>
      </c>
      <c r="C9" s="80">
        <v>16</v>
      </c>
      <c r="D9" s="80">
        <v>2</v>
      </c>
      <c r="E9" s="80">
        <v>295</v>
      </c>
      <c r="F9" s="115">
        <v>21.071428571428573</v>
      </c>
      <c r="G9" s="80">
        <v>2</v>
      </c>
      <c r="H9" s="80">
        <v>0</v>
      </c>
      <c r="I9" s="125">
        <v>58</v>
      </c>
      <c r="J9" s="125" t="s">
        <v>574</v>
      </c>
      <c r="L9" s="98" t="s">
        <v>542</v>
      </c>
      <c r="M9" s="107">
        <v>93</v>
      </c>
      <c r="N9" s="98">
        <v>22</v>
      </c>
      <c r="O9" s="98">
        <v>265</v>
      </c>
      <c r="P9" s="98">
        <v>12</v>
      </c>
      <c r="Q9" s="116">
        <v>22.083333333333332</v>
      </c>
      <c r="R9" s="109">
        <v>3</v>
      </c>
      <c r="S9" s="131">
        <v>34</v>
      </c>
      <c r="T9" s="123">
        <v>46.5</v>
      </c>
      <c r="U9" s="124">
        <v>2.849462365591398</v>
      </c>
      <c r="W9" s="80" t="s">
        <v>297</v>
      </c>
      <c r="X9" s="80">
        <v>4</v>
      </c>
      <c r="Y9" s="80">
        <v>1</v>
      </c>
      <c r="AA9" s="112">
        <v>5</v>
      </c>
      <c r="AC9" s="92"/>
    </row>
    <row r="10" spans="1:34" x14ac:dyDescent="0.2">
      <c r="A10" s="80" t="s">
        <v>735</v>
      </c>
      <c r="B10" s="80">
        <v>9</v>
      </c>
      <c r="C10" s="80">
        <v>9</v>
      </c>
      <c r="D10" s="80">
        <v>0</v>
      </c>
      <c r="E10" s="80">
        <v>189</v>
      </c>
      <c r="F10" s="115">
        <v>21</v>
      </c>
      <c r="G10" s="80">
        <v>0</v>
      </c>
      <c r="H10" s="80">
        <v>1</v>
      </c>
      <c r="I10" s="125">
        <v>110</v>
      </c>
      <c r="J10" s="125" t="s">
        <v>574</v>
      </c>
      <c r="L10" s="98" t="s">
        <v>778</v>
      </c>
      <c r="M10" s="107">
        <v>49.333333333333336</v>
      </c>
      <c r="N10" s="98">
        <v>3</v>
      </c>
      <c r="O10" s="98">
        <v>238</v>
      </c>
      <c r="P10" s="98">
        <v>10</v>
      </c>
      <c r="Q10" s="116">
        <v>23.8</v>
      </c>
      <c r="R10" s="109">
        <v>3</v>
      </c>
      <c r="S10" s="131">
        <v>23</v>
      </c>
      <c r="T10" s="123">
        <v>29.6</v>
      </c>
      <c r="U10" s="124">
        <v>4.8243243243243237</v>
      </c>
      <c r="W10" s="80" t="s">
        <v>816</v>
      </c>
      <c r="X10" s="80">
        <v>4</v>
      </c>
      <c r="Y10" s="80">
        <v>1</v>
      </c>
      <c r="AA10" s="112">
        <v>5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98" t="s">
        <v>778</v>
      </c>
      <c r="B11" s="98">
        <v>14</v>
      </c>
      <c r="C11" s="98">
        <v>7</v>
      </c>
      <c r="D11" s="98">
        <v>2</v>
      </c>
      <c r="E11" s="98">
        <v>58</v>
      </c>
      <c r="F11" s="116">
        <v>11.6</v>
      </c>
      <c r="G11" s="98">
        <v>0</v>
      </c>
      <c r="H11" s="98">
        <v>0</v>
      </c>
      <c r="I11" s="131">
        <v>20</v>
      </c>
      <c r="J11" s="131" t="s">
        <v>701</v>
      </c>
      <c r="L11" s="86" t="s">
        <v>735</v>
      </c>
      <c r="M11" s="94">
        <v>32</v>
      </c>
      <c r="N11" s="86">
        <v>2</v>
      </c>
      <c r="O11" s="86">
        <v>131</v>
      </c>
      <c r="P11" s="86">
        <v>5</v>
      </c>
      <c r="Q11" s="122">
        <v>26.2</v>
      </c>
      <c r="R11" s="96">
        <v>2</v>
      </c>
      <c r="S11" s="132">
        <v>7</v>
      </c>
      <c r="T11" s="133">
        <v>38.4</v>
      </c>
      <c r="U11" s="134">
        <v>4.09375</v>
      </c>
      <c r="W11" s="80" t="s">
        <v>33</v>
      </c>
      <c r="X11" s="80">
        <v>5</v>
      </c>
      <c r="AA11" s="112">
        <v>5</v>
      </c>
      <c r="AC11" s="92" t="s">
        <v>808</v>
      </c>
      <c r="AD11" s="80">
        <v>4.1696017339474398</v>
      </c>
      <c r="AF11" s="84">
        <v>24.66346153846154</v>
      </c>
      <c r="AH11" s="91">
        <v>5.9150641025641022</v>
      </c>
    </row>
    <row r="12" spans="1:34" x14ac:dyDescent="0.2">
      <c r="A12" s="101" t="s">
        <v>749</v>
      </c>
      <c r="B12" s="101">
        <v>9</v>
      </c>
      <c r="C12" s="101">
        <v>8</v>
      </c>
      <c r="D12" s="101">
        <v>1</v>
      </c>
      <c r="E12" s="101">
        <v>56</v>
      </c>
      <c r="F12" s="117">
        <v>8</v>
      </c>
      <c r="G12" s="101">
        <v>0</v>
      </c>
      <c r="H12" s="101">
        <v>0</v>
      </c>
      <c r="I12" s="126">
        <v>23</v>
      </c>
      <c r="J12" s="126" t="s">
        <v>574</v>
      </c>
      <c r="K12" s="98"/>
      <c r="L12" s="80" t="s">
        <v>781</v>
      </c>
      <c r="M12" s="88">
        <v>44</v>
      </c>
      <c r="N12" s="80">
        <v>5</v>
      </c>
      <c r="O12" s="80">
        <v>123</v>
      </c>
      <c r="P12" s="80">
        <v>4</v>
      </c>
      <c r="Q12" s="115">
        <v>30.75</v>
      </c>
      <c r="R12" s="89">
        <v>3</v>
      </c>
      <c r="S12" s="125">
        <v>13</v>
      </c>
      <c r="T12" s="127">
        <v>66</v>
      </c>
      <c r="U12" s="128">
        <v>2.7954545454545454</v>
      </c>
      <c r="W12" s="80" t="s">
        <v>9</v>
      </c>
      <c r="X12" s="80">
        <v>5</v>
      </c>
      <c r="AA12" s="112">
        <v>5</v>
      </c>
      <c r="AC12" s="92" t="s">
        <v>809</v>
      </c>
      <c r="AD12" s="84">
        <v>3.6335451080050825</v>
      </c>
      <c r="AF12" s="84">
        <v>17.268115942028984</v>
      </c>
      <c r="AH12" s="91">
        <v>4.7524154589371985</v>
      </c>
    </row>
    <row r="13" spans="1:34" x14ac:dyDescent="0.2">
      <c r="A13" s="86" t="s">
        <v>773</v>
      </c>
      <c r="B13" s="86">
        <v>7</v>
      </c>
      <c r="C13" s="86">
        <v>6</v>
      </c>
      <c r="D13" s="86">
        <v>3</v>
      </c>
      <c r="E13" s="86">
        <v>94</v>
      </c>
      <c r="F13" s="122">
        <v>31.333333333333332</v>
      </c>
      <c r="G13" s="86">
        <v>0</v>
      </c>
      <c r="H13" s="86">
        <v>0</v>
      </c>
      <c r="I13" s="132">
        <v>44</v>
      </c>
      <c r="J13" s="132" t="s">
        <v>574</v>
      </c>
      <c r="K13" s="98"/>
      <c r="L13" s="80" t="s">
        <v>782</v>
      </c>
      <c r="M13" s="88">
        <v>21</v>
      </c>
      <c r="N13" s="80">
        <v>6</v>
      </c>
      <c r="O13" s="80">
        <v>62</v>
      </c>
      <c r="P13" s="80">
        <v>3</v>
      </c>
      <c r="Q13" s="115">
        <v>20.666666666666668</v>
      </c>
      <c r="R13" s="89">
        <v>2</v>
      </c>
      <c r="S13" s="125">
        <v>38</v>
      </c>
      <c r="T13" s="127">
        <v>42</v>
      </c>
      <c r="U13" s="128">
        <v>2.9523809523809526</v>
      </c>
      <c r="W13" s="80" t="s">
        <v>775</v>
      </c>
      <c r="X13" s="80">
        <v>3</v>
      </c>
      <c r="Y13" s="80">
        <v>1</v>
      </c>
      <c r="AA13" s="112">
        <v>4</v>
      </c>
    </row>
    <row r="14" spans="1:34" x14ac:dyDescent="0.2">
      <c r="A14" s="98" t="s">
        <v>775</v>
      </c>
      <c r="B14" s="98">
        <v>17</v>
      </c>
      <c r="C14" s="98">
        <v>8</v>
      </c>
      <c r="D14" s="98">
        <v>4</v>
      </c>
      <c r="E14" s="98">
        <v>88</v>
      </c>
      <c r="F14" s="116">
        <v>22</v>
      </c>
      <c r="G14" s="98">
        <v>0</v>
      </c>
      <c r="H14" s="98">
        <v>0</v>
      </c>
      <c r="I14" s="131">
        <v>24</v>
      </c>
      <c r="J14" s="131" t="s">
        <v>701</v>
      </c>
      <c r="K14" s="98"/>
      <c r="L14" s="80" t="s">
        <v>9</v>
      </c>
      <c r="M14" s="88">
        <v>18</v>
      </c>
      <c r="N14" s="80">
        <v>3</v>
      </c>
      <c r="O14" s="80">
        <v>52</v>
      </c>
      <c r="P14" s="80">
        <v>2</v>
      </c>
      <c r="Q14" s="115">
        <v>26</v>
      </c>
      <c r="R14" s="89">
        <v>1</v>
      </c>
      <c r="S14" s="80">
        <v>21</v>
      </c>
      <c r="T14" s="80">
        <v>54</v>
      </c>
      <c r="U14" s="84">
        <v>2.8888888888888888</v>
      </c>
      <c r="W14" s="80" t="s">
        <v>761</v>
      </c>
      <c r="X14" s="80">
        <v>2</v>
      </c>
      <c r="Y14" s="80">
        <v>1</v>
      </c>
      <c r="AA14" s="112">
        <v>3</v>
      </c>
    </row>
    <row r="15" spans="1:34" x14ac:dyDescent="0.2">
      <c r="A15" s="98" t="s">
        <v>783</v>
      </c>
      <c r="B15" s="98">
        <v>4</v>
      </c>
      <c r="C15" s="98">
        <v>3</v>
      </c>
      <c r="D15" s="98">
        <v>1</v>
      </c>
      <c r="E15" s="98">
        <v>47</v>
      </c>
      <c r="F15" s="116">
        <v>23.5</v>
      </c>
      <c r="G15" s="98">
        <v>0</v>
      </c>
      <c r="H15" s="98">
        <v>0</v>
      </c>
      <c r="I15" s="131">
        <v>34</v>
      </c>
      <c r="J15" s="131" t="s">
        <v>574</v>
      </c>
      <c r="K15" s="98"/>
      <c r="L15" s="80" t="s">
        <v>815</v>
      </c>
      <c r="M15" s="88">
        <v>5</v>
      </c>
      <c r="N15" s="80">
        <v>2</v>
      </c>
      <c r="O15" s="80">
        <v>3</v>
      </c>
      <c r="P15" s="80">
        <v>1</v>
      </c>
      <c r="Q15" s="115">
        <v>3</v>
      </c>
      <c r="R15" s="89">
        <v>1</v>
      </c>
      <c r="S15" s="80">
        <v>3</v>
      </c>
      <c r="T15" s="80">
        <v>30</v>
      </c>
      <c r="U15" s="84">
        <v>0.6</v>
      </c>
      <c r="W15" s="80" t="s">
        <v>749</v>
      </c>
      <c r="X15" s="80">
        <v>2</v>
      </c>
      <c r="AA15" s="112">
        <v>2</v>
      </c>
    </row>
    <row r="16" spans="1:34" x14ac:dyDescent="0.2">
      <c r="A16" s="98" t="s">
        <v>33</v>
      </c>
      <c r="B16" s="98">
        <v>16</v>
      </c>
      <c r="C16" s="98">
        <v>5</v>
      </c>
      <c r="D16" s="98">
        <v>2</v>
      </c>
      <c r="E16" s="98">
        <v>36</v>
      </c>
      <c r="F16" s="116">
        <v>12</v>
      </c>
      <c r="G16" s="98">
        <v>0</v>
      </c>
      <c r="H16" s="98">
        <v>0</v>
      </c>
      <c r="I16" s="131">
        <v>11</v>
      </c>
      <c r="J16" s="131" t="s">
        <v>701</v>
      </c>
      <c r="K16" s="98"/>
      <c r="L16" s="80" t="s">
        <v>688</v>
      </c>
      <c r="M16" s="88">
        <v>6</v>
      </c>
      <c r="O16" s="80">
        <v>36</v>
      </c>
      <c r="P16" s="80">
        <v>1</v>
      </c>
      <c r="Q16" s="115">
        <v>36</v>
      </c>
      <c r="R16" s="89">
        <v>1</v>
      </c>
      <c r="S16" s="125">
        <v>36</v>
      </c>
      <c r="T16" s="127">
        <v>36</v>
      </c>
      <c r="U16" s="84">
        <v>6</v>
      </c>
      <c r="W16" s="80" t="s">
        <v>781</v>
      </c>
      <c r="X16" s="80">
        <v>1</v>
      </c>
      <c r="AA16" s="112">
        <v>1</v>
      </c>
    </row>
    <row r="17" spans="1:27" x14ac:dyDescent="0.2">
      <c r="A17" s="80" t="s">
        <v>816</v>
      </c>
      <c r="B17" s="80">
        <v>7</v>
      </c>
      <c r="C17" s="80">
        <v>4</v>
      </c>
      <c r="D17" s="80">
        <v>1</v>
      </c>
      <c r="E17" s="80">
        <v>22</v>
      </c>
      <c r="F17" s="115">
        <v>7.333333333333333</v>
      </c>
      <c r="G17" s="80">
        <v>0</v>
      </c>
      <c r="H17" s="80">
        <v>0</v>
      </c>
      <c r="I17" s="125">
        <v>14</v>
      </c>
      <c r="J17" s="125" t="s">
        <v>574</v>
      </c>
      <c r="L17" s="80" t="s">
        <v>822</v>
      </c>
      <c r="M17" s="88">
        <v>1</v>
      </c>
      <c r="O17" s="80">
        <v>9</v>
      </c>
      <c r="Q17" s="115" t="s">
        <v>574</v>
      </c>
      <c r="R17" s="89">
        <v>0</v>
      </c>
      <c r="S17" s="125">
        <v>9</v>
      </c>
      <c r="T17" s="127" t="s">
        <v>574</v>
      </c>
      <c r="U17" s="84">
        <v>9</v>
      </c>
      <c r="W17" s="80" t="s">
        <v>783</v>
      </c>
      <c r="X17" s="80">
        <v>1</v>
      </c>
      <c r="AA17" s="112">
        <v>1</v>
      </c>
    </row>
    <row r="18" spans="1:27" x14ac:dyDescent="0.2">
      <c r="A18" s="80" t="s">
        <v>381</v>
      </c>
      <c r="B18" s="80">
        <v>1</v>
      </c>
      <c r="C18" s="80">
        <v>1</v>
      </c>
      <c r="D18" s="80">
        <v>0</v>
      </c>
      <c r="E18" s="80">
        <v>14</v>
      </c>
      <c r="F18" s="115">
        <v>14</v>
      </c>
      <c r="G18" s="80">
        <v>0</v>
      </c>
      <c r="H18" s="80">
        <v>0</v>
      </c>
      <c r="I18" s="125">
        <v>14</v>
      </c>
      <c r="J18" s="125" t="s">
        <v>574</v>
      </c>
      <c r="L18" s="80" t="s">
        <v>828</v>
      </c>
      <c r="M18" s="88">
        <v>3</v>
      </c>
      <c r="O18" s="80">
        <v>11</v>
      </c>
      <c r="Q18" s="115" t="s">
        <v>574</v>
      </c>
      <c r="R18" s="89">
        <v>0</v>
      </c>
      <c r="S18" s="125">
        <v>11</v>
      </c>
      <c r="T18" s="127" t="s">
        <v>574</v>
      </c>
      <c r="U18" s="84">
        <v>3.6666666666666665</v>
      </c>
      <c r="W18" s="80" t="s">
        <v>735</v>
      </c>
      <c r="X18" s="80">
        <v>1</v>
      </c>
      <c r="AA18" s="112">
        <v>1</v>
      </c>
    </row>
    <row r="19" spans="1:27" x14ac:dyDescent="0.2">
      <c r="A19" s="80" t="s">
        <v>826</v>
      </c>
      <c r="B19" s="80">
        <v>3</v>
      </c>
      <c r="C19" s="80">
        <v>2</v>
      </c>
      <c r="D19" s="80">
        <v>0</v>
      </c>
      <c r="E19" s="80">
        <v>7</v>
      </c>
      <c r="F19" s="115">
        <v>3.5</v>
      </c>
      <c r="G19" s="80">
        <v>0</v>
      </c>
      <c r="H19" s="80">
        <v>0</v>
      </c>
      <c r="I19" s="125">
        <v>5</v>
      </c>
      <c r="J19" s="125" t="s">
        <v>574</v>
      </c>
      <c r="L19" s="80" t="s">
        <v>749</v>
      </c>
      <c r="M19" s="88">
        <v>4</v>
      </c>
      <c r="O19" s="80">
        <v>37</v>
      </c>
      <c r="Q19" s="115" t="s">
        <v>574</v>
      </c>
      <c r="R19" s="89">
        <v>0</v>
      </c>
      <c r="S19" s="125">
        <v>37</v>
      </c>
      <c r="T19" s="127" t="s">
        <v>574</v>
      </c>
      <c r="U19" s="84">
        <v>9.25</v>
      </c>
      <c r="W19" s="80" t="s">
        <v>826</v>
      </c>
      <c r="X19" s="80">
        <v>1</v>
      </c>
      <c r="AA19" s="80">
        <v>1</v>
      </c>
    </row>
    <row r="20" spans="1:27" x14ac:dyDescent="0.2">
      <c r="A20" s="80" t="s">
        <v>827</v>
      </c>
      <c r="B20" s="80">
        <v>5</v>
      </c>
      <c r="C20" s="80">
        <v>2</v>
      </c>
      <c r="D20" s="80">
        <v>2</v>
      </c>
      <c r="E20" s="80">
        <v>2</v>
      </c>
      <c r="F20" s="118" t="s">
        <v>702</v>
      </c>
      <c r="G20" s="80">
        <v>0</v>
      </c>
      <c r="H20" s="80">
        <v>0</v>
      </c>
      <c r="I20" s="125">
        <v>2</v>
      </c>
      <c r="J20" s="125" t="s">
        <v>701</v>
      </c>
      <c r="W20" s="80" t="s">
        <v>688</v>
      </c>
      <c r="Y20" s="80">
        <v>1</v>
      </c>
      <c r="AA20" s="80">
        <v>1</v>
      </c>
    </row>
    <row r="21" spans="1:27" x14ac:dyDescent="0.2">
      <c r="A21" s="80" t="s">
        <v>91</v>
      </c>
      <c r="B21" s="80">
        <v>1</v>
      </c>
      <c r="C21" s="80">
        <v>1</v>
      </c>
      <c r="D21" s="80">
        <v>0</v>
      </c>
      <c r="E21" s="80">
        <v>0</v>
      </c>
      <c r="F21" s="118">
        <v>0</v>
      </c>
      <c r="G21" s="80">
        <v>0</v>
      </c>
      <c r="H21" s="80">
        <v>0</v>
      </c>
      <c r="I21" s="80">
        <v>0</v>
      </c>
      <c r="J21" s="98" t="s">
        <v>574</v>
      </c>
      <c r="L21" s="93" t="s">
        <v>62</v>
      </c>
      <c r="W21" s="80" t="s">
        <v>782</v>
      </c>
      <c r="X21" s="80">
        <v>1</v>
      </c>
      <c r="AA21" s="112">
        <v>1</v>
      </c>
    </row>
    <row r="22" spans="1:27" x14ac:dyDescent="0.2">
      <c r="A22" s="80" t="s">
        <v>781</v>
      </c>
      <c r="B22" s="80">
        <v>6</v>
      </c>
      <c r="C22" s="80">
        <v>1</v>
      </c>
      <c r="D22" s="80">
        <v>0</v>
      </c>
      <c r="E22" s="80">
        <v>0</v>
      </c>
      <c r="F22" s="118">
        <v>0</v>
      </c>
      <c r="G22" s="80">
        <v>0</v>
      </c>
      <c r="H22" s="80">
        <v>0</v>
      </c>
      <c r="I22" s="80">
        <v>0</v>
      </c>
      <c r="J22" s="125" t="s">
        <v>574</v>
      </c>
      <c r="AA22" s="112"/>
    </row>
    <row r="23" spans="1:27" x14ac:dyDescent="0.2">
      <c r="A23" s="80" t="s">
        <v>828</v>
      </c>
      <c r="B23" s="80">
        <v>1</v>
      </c>
      <c r="C23" s="80">
        <v>0</v>
      </c>
      <c r="D23" s="80">
        <v>0</v>
      </c>
      <c r="E23" s="80">
        <v>0</v>
      </c>
      <c r="F23" s="118" t="s">
        <v>702</v>
      </c>
      <c r="G23" s="80">
        <v>0</v>
      </c>
      <c r="H23" s="80">
        <v>0</v>
      </c>
      <c r="I23" s="114" t="s">
        <v>702</v>
      </c>
      <c r="J23" s="125" t="s">
        <v>574</v>
      </c>
      <c r="AA23" s="112"/>
    </row>
    <row r="24" spans="1:27" x14ac:dyDescent="0.2">
      <c r="A24" s="80" t="s">
        <v>688</v>
      </c>
      <c r="B24" s="80">
        <v>1</v>
      </c>
      <c r="C24" s="80">
        <v>0</v>
      </c>
      <c r="D24" s="80">
        <v>0</v>
      </c>
      <c r="E24" s="80">
        <v>0</v>
      </c>
      <c r="F24" s="118" t="s">
        <v>702</v>
      </c>
      <c r="G24" s="80">
        <v>0</v>
      </c>
      <c r="H24" s="80">
        <v>0</v>
      </c>
      <c r="I24" s="114" t="s">
        <v>702</v>
      </c>
      <c r="J24" s="125" t="s">
        <v>574</v>
      </c>
      <c r="AA24" s="112"/>
    </row>
    <row r="25" spans="1:27" x14ac:dyDescent="0.2">
      <c r="A25" s="80" t="s">
        <v>822</v>
      </c>
      <c r="B25" s="80">
        <v>1</v>
      </c>
      <c r="C25" s="80">
        <v>0</v>
      </c>
      <c r="D25" s="80">
        <v>0</v>
      </c>
      <c r="E25" s="80">
        <v>0</v>
      </c>
      <c r="F25" s="118" t="s">
        <v>702</v>
      </c>
      <c r="G25" s="80">
        <v>0</v>
      </c>
      <c r="H25" s="80">
        <v>0</v>
      </c>
      <c r="I25" s="114" t="s">
        <v>702</v>
      </c>
      <c r="J25" s="125" t="s">
        <v>574</v>
      </c>
      <c r="AA25" s="112"/>
    </row>
    <row r="26" spans="1:27" x14ac:dyDescent="0.2">
      <c r="A26" s="80" t="s">
        <v>811</v>
      </c>
      <c r="B26" s="80">
        <v>1</v>
      </c>
      <c r="C26" s="80">
        <v>0</v>
      </c>
      <c r="D26" s="80">
        <v>0</v>
      </c>
      <c r="E26" s="80">
        <v>0</v>
      </c>
      <c r="F26" s="114" t="s">
        <v>702</v>
      </c>
      <c r="G26" s="80">
        <v>0</v>
      </c>
      <c r="H26" s="80">
        <v>0</v>
      </c>
      <c r="I26" s="114" t="s">
        <v>702</v>
      </c>
      <c r="J26" s="125" t="s">
        <v>574</v>
      </c>
      <c r="AA26" s="112"/>
    </row>
    <row r="27" spans="1:27" x14ac:dyDescent="0.2">
      <c r="A27" s="80" t="s">
        <v>815</v>
      </c>
      <c r="B27" s="80">
        <v>1</v>
      </c>
      <c r="C27" s="80">
        <v>0</v>
      </c>
      <c r="D27" s="80">
        <v>0</v>
      </c>
      <c r="E27" s="80">
        <v>0</v>
      </c>
      <c r="F27" s="114" t="s">
        <v>702</v>
      </c>
      <c r="G27" s="80">
        <v>0</v>
      </c>
      <c r="H27" s="80">
        <v>0</v>
      </c>
      <c r="I27" s="114" t="s">
        <v>702</v>
      </c>
      <c r="J27" s="80" t="s">
        <v>574</v>
      </c>
      <c r="AA27" s="112"/>
    </row>
    <row r="28" spans="1:27" x14ac:dyDescent="0.2">
      <c r="A28" s="80" t="s">
        <v>782</v>
      </c>
      <c r="B28" s="80">
        <v>3</v>
      </c>
      <c r="C28" s="80">
        <v>0</v>
      </c>
      <c r="D28" s="80">
        <v>0</v>
      </c>
      <c r="E28" s="80">
        <v>0</v>
      </c>
      <c r="F28" s="114" t="s">
        <v>702</v>
      </c>
      <c r="G28" s="80">
        <v>0</v>
      </c>
      <c r="H28" s="80">
        <v>0</v>
      </c>
      <c r="I28" s="114" t="s">
        <v>702</v>
      </c>
      <c r="J28" s="98" t="s">
        <v>574</v>
      </c>
      <c r="AA28" s="112"/>
    </row>
    <row r="29" spans="1:27" x14ac:dyDescent="0.2">
      <c r="AA29" s="112"/>
    </row>
    <row r="30" spans="1:27" x14ac:dyDescent="0.2">
      <c r="A30" s="148" t="s">
        <v>620</v>
      </c>
      <c r="B30" s="148"/>
      <c r="C30" s="148"/>
      <c r="D30" s="148"/>
      <c r="E30" s="148"/>
      <c r="F30" s="148"/>
      <c r="G30" s="148"/>
      <c r="H30" s="148"/>
      <c r="I30" s="148"/>
      <c r="L30" s="98"/>
      <c r="M30" s="107"/>
      <c r="N30" s="98"/>
      <c r="O30" s="98"/>
      <c r="P30" s="98"/>
      <c r="Q30" s="116"/>
      <c r="R30" s="109"/>
      <c r="S30" s="131"/>
      <c r="T30" s="123"/>
      <c r="U30" s="124"/>
      <c r="AA30" s="112"/>
    </row>
    <row r="31" spans="1:27" x14ac:dyDescent="0.2">
      <c r="F31" s="115"/>
      <c r="I31" s="125"/>
      <c r="J31" s="125"/>
      <c r="L31" s="98"/>
      <c r="M31" s="107"/>
      <c r="N31" s="98"/>
      <c r="O31" s="98"/>
      <c r="P31" s="98"/>
      <c r="Q31" s="116"/>
      <c r="R31" s="109"/>
      <c r="S31" s="131"/>
      <c r="T31" s="123"/>
      <c r="U31" s="124"/>
      <c r="AA31" s="112"/>
    </row>
    <row r="32" spans="1:27" x14ac:dyDescent="0.2">
      <c r="J32" s="125"/>
      <c r="L32" s="98"/>
      <c r="M32" s="107"/>
      <c r="N32" s="98"/>
      <c r="O32" s="98"/>
      <c r="P32" s="98"/>
      <c r="Q32" s="116"/>
      <c r="R32" s="109"/>
      <c r="S32" s="131"/>
      <c r="T32" s="123"/>
      <c r="U32" s="124"/>
      <c r="AA32" s="112"/>
    </row>
    <row r="33" spans="6:27" x14ac:dyDescent="0.2">
      <c r="F33" s="115"/>
      <c r="I33" s="125"/>
      <c r="J33" s="125"/>
      <c r="L33" s="98"/>
      <c r="M33" s="107"/>
      <c r="N33" s="98"/>
      <c r="O33" s="98"/>
      <c r="P33" s="98"/>
      <c r="Q33" s="116"/>
      <c r="R33" s="109"/>
      <c r="S33" s="131"/>
      <c r="T33" s="123"/>
      <c r="U33" s="124"/>
      <c r="AA33" s="112"/>
    </row>
    <row r="34" spans="6:27" x14ac:dyDescent="0.2">
      <c r="F34" s="115"/>
      <c r="I34" s="125"/>
      <c r="J34" s="125"/>
      <c r="L34" s="98"/>
      <c r="M34" s="107"/>
      <c r="N34" s="98"/>
      <c r="O34" s="98"/>
      <c r="P34" s="98"/>
      <c r="Q34" s="116"/>
      <c r="R34" s="109"/>
      <c r="S34" s="131"/>
      <c r="T34" s="123"/>
      <c r="U34" s="124"/>
      <c r="AA34" s="112"/>
    </row>
    <row r="35" spans="6:27" x14ac:dyDescent="0.2">
      <c r="F35" s="115"/>
      <c r="I35" s="125"/>
      <c r="J35" s="125"/>
      <c r="L35" s="98"/>
      <c r="M35" s="107"/>
      <c r="N35" s="98"/>
      <c r="O35" s="98"/>
      <c r="P35" s="98"/>
      <c r="Q35" s="116"/>
      <c r="R35" s="109"/>
      <c r="S35" s="131"/>
      <c r="T35" s="123"/>
      <c r="U35" s="124"/>
      <c r="AA35" s="112"/>
    </row>
    <row r="36" spans="6:27" x14ac:dyDescent="0.2">
      <c r="F36" s="115"/>
      <c r="I36" s="125"/>
      <c r="J36" s="125"/>
      <c r="AA36" s="112"/>
    </row>
    <row r="37" spans="6:27" x14ac:dyDescent="0.2">
      <c r="F37" s="115"/>
      <c r="I37" s="125"/>
      <c r="J37" s="125"/>
      <c r="AA37" s="112"/>
    </row>
    <row r="38" spans="6:27" x14ac:dyDescent="0.2">
      <c r="F38" s="115"/>
      <c r="I38" s="125"/>
      <c r="J38" s="125"/>
      <c r="AA38" s="112"/>
    </row>
    <row r="39" spans="6:27" x14ac:dyDescent="0.2">
      <c r="F39" s="115"/>
      <c r="I39" s="125"/>
      <c r="J39" s="125"/>
      <c r="AA39" s="112"/>
    </row>
    <row r="40" spans="6:27" x14ac:dyDescent="0.2">
      <c r="F40" s="115"/>
      <c r="I40" s="125"/>
      <c r="J40" s="125"/>
      <c r="AA40" s="112"/>
    </row>
    <row r="41" spans="6:27" x14ac:dyDescent="0.2">
      <c r="F41" s="115"/>
      <c r="I41" s="125"/>
      <c r="J41" s="125"/>
      <c r="AA41" s="112"/>
    </row>
    <row r="42" spans="6:27" x14ac:dyDescent="0.2">
      <c r="F42" s="115"/>
      <c r="I42" s="125"/>
      <c r="J42" s="125"/>
      <c r="AA42" s="112"/>
    </row>
    <row r="43" spans="6:27" x14ac:dyDescent="0.2">
      <c r="F43" s="115"/>
      <c r="I43" s="125"/>
      <c r="J43" s="125"/>
    </row>
    <row r="44" spans="6:27" x14ac:dyDescent="0.2">
      <c r="F44" s="115"/>
      <c r="I44" s="125"/>
      <c r="J44" s="125"/>
    </row>
    <row r="45" spans="6:27" x14ac:dyDescent="0.2">
      <c r="F45" s="115"/>
      <c r="I45" s="125"/>
      <c r="J45" s="125"/>
    </row>
    <row r="46" spans="6:27" x14ac:dyDescent="0.2">
      <c r="F46" s="115"/>
      <c r="I46" s="125"/>
      <c r="J46" s="125"/>
    </row>
    <row r="47" spans="6:27" x14ac:dyDescent="0.2">
      <c r="F47" s="115"/>
      <c r="I47" s="125"/>
      <c r="J47" s="125"/>
    </row>
    <row r="48" spans="6:27" x14ac:dyDescent="0.2">
      <c r="F48" s="115"/>
      <c r="I48" s="125"/>
      <c r="J48" s="125"/>
    </row>
    <row r="49" spans="6:10" x14ac:dyDescent="0.2">
      <c r="F49" s="115"/>
      <c r="I49" s="125"/>
      <c r="J49" s="125"/>
    </row>
    <row r="50" spans="6:10" x14ac:dyDescent="0.2">
      <c r="F50" s="115"/>
      <c r="I50" s="125"/>
      <c r="J50" s="125"/>
    </row>
    <row r="51" spans="6:10" x14ac:dyDescent="0.2">
      <c r="F51" s="115"/>
      <c r="I51" s="125"/>
      <c r="J51" s="125"/>
    </row>
    <row r="52" spans="6:10" x14ac:dyDescent="0.2">
      <c r="F52" s="115"/>
      <c r="I52" s="125"/>
      <c r="J52" s="125"/>
    </row>
  </sheetData>
  <mergeCells count="1">
    <mergeCell ref="A30:I30"/>
  </mergeCells>
  <pageMargins left="0.75" right="0.75" top="1" bottom="1" header="0.5" footer="0.5"/>
  <pageSetup scale="67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52"/>
  <sheetViews>
    <sheetView workbookViewId="0">
      <selection activeCell="AD12" sqref="AD12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10.2851562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28515625" style="80" customWidth="1"/>
    <col min="18" max="18" width="3.42578125" style="80" customWidth="1"/>
    <col min="19" max="19" width="3" style="80" customWidth="1"/>
    <col min="20" max="20" width="4.7109375" style="80" bestFit="1" customWidth="1"/>
    <col min="21" max="21" width="5.7109375" style="80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12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820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80" t="s">
        <v>182</v>
      </c>
      <c r="B4" s="80">
        <v>17</v>
      </c>
      <c r="C4" s="80">
        <v>16</v>
      </c>
      <c r="D4" s="80">
        <v>3</v>
      </c>
      <c r="E4" s="80">
        <v>318</v>
      </c>
      <c r="F4" s="115">
        <v>24.46153846153846</v>
      </c>
      <c r="G4" s="80">
        <v>3</v>
      </c>
      <c r="H4" s="80">
        <v>0</v>
      </c>
      <c r="I4" s="125">
        <v>66</v>
      </c>
      <c r="J4" s="125" t="s">
        <v>574</v>
      </c>
      <c r="L4" s="80" t="s">
        <v>802</v>
      </c>
      <c r="M4" s="88">
        <v>142</v>
      </c>
      <c r="N4" s="80">
        <v>26</v>
      </c>
      <c r="O4" s="80">
        <v>502</v>
      </c>
      <c r="P4" s="80">
        <v>27</v>
      </c>
      <c r="Q4" s="115">
        <v>18.592592592592592</v>
      </c>
      <c r="R4" s="89">
        <v>4</v>
      </c>
      <c r="S4" s="125">
        <v>45</v>
      </c>
      <c r="T4" s="127">
        <v>31.555555555555557</v>
      </c>
      <c r="U4" s="128">
        <v>3.535211267605634</v>
      </c>
      <c r="W4" s="80" t="s">
        <v>814</v>
      </c>
      <c r="X4" s="80">
        <v>12</v>
      </c>
      <c r="Y4" s="80">
        <v>1</v>
      </c>
      <c r="AA4" s="112">
        <v>13</v>
      </c>
      <c r="AC4" s="80">
        <v>3</v>
      </c>
      <c r="AD4" s="114" t="s">
        <v>702</v>
      </c>
      <c r="AE4" s="80">
        <v>14</v>
      </c>
      <c r="AF4" s="80">
        <v>1</v>
      </c>
    </row>
    <row r="5" spans="1:34" x14ac:dyDescent="0.2">
      <c r="A5" s="80" t="s">
        <v>94</v>
      </c>
      <c r="B5" s="80">
        <v>18</v>
      </c>
      <c r="C5" s="80">
        <v>17</v>
      </c>
      <c r="D5" s="80">
        <v>2</v>
      </c>
      <c r="E5" s="80">
        <v>291</v>
      </c>
      <c r="F5" s="115">
        <v>19.399999999999999</v>
      </c>
      <c r="G5" s="80">
        <v>2</v>
      </c>
      <c r="H5" s="80">
        <v>0</v>
      </c>
      <c r="I5" s="125">
        <v>56</v>
      </c>
      <c r="J5" s="125" t="s">
        <v>574</v>
      </c>
      <c r="L5" s="80" t="s">
        <v>182</v>
      </c>
      <c r="M5" s="88">
        <v>130.83333333333334</v>
      </c>
      <c r="N5" s="80">
        <v>27</v>
      </c>
      <c r="O5" s="80">
        <v>430</v>
      </c>
      <c r="P5" s="80">
        <v>19</v>
      </c>
      <c r="Q5" s="115">
        <v>22.631578947368421</v>
      </c>
      <c r="R5" s="89">
        <v>7</v>
      </c>
      <c r="S5" s="125">
        <v>8</v>
      </c>
      <c r="T5" s="127">
        <v>41.315789473684212</v>
      </c>
      <c r="U5" s="128">
        <v>3.2866242038216558</v>
      </c>
      <c r="W5" s="80" t="s">
        <v>297</v>
      </c>
      <c r="X5" s="80">
        <v>6</v>
      </c>
      <c r="Z5" s="80">
        <v>3</v>
      </c>
      <c r="AA5" s="112">
        <v>9</v>
      </c>
    </row>
    <row r="6" spans="1:34" x14ac:dyDescent="0.2">
      <c r="A6" s="80" t="s">
        <v>43</v>
      </c>
      <c r="B6" s="80">
        <v>7</v>
      </c>
      <c r="C6" s="80">
        <v>7</v>
      </c>
      <c r="D6" s="80">
        <v>2</v>
      </c>
      <c r="E6" s="80">
        <v>79</v>
      </c>
      <c r="F6" s="115">
        <v>15.8</v>
      </c>
      <c r="G6" s="80">
        <v>0</v>
      </c>
      <c r="H6" s="80">
        <v>0</v>
      </c>
      <c r="I6" s="125">
        <v>34</v>
      </c>
      <c r="J6" s="125" t="s">
        <v>574</v>
      </c>
      <c r="L6" s="98" t="s">
        <v>814</v>
      </c>
      <c r="M6" s="107">
        <v>131.83333333333331</v>
      </c>
      <c r="N6" s="98">
        <v>17</v>
      </c>
      <c r="O6" s="98">
        <v>462</v>
      </c>
      <c r="P6" s="98">
        <v>18</v>
      </c>
      <c r="Q6" s="116">
        <v>25.666666666666668</v>
      </c>
      <c r="R6" s="109">
        <v>3</v>
      </c>
      <c r="S6" s="131">
        <v>14</v>
      </c>
      <c r="T6" s="123">
        <v>43.944444444444436</v>
      </c>
      <c r="U6" s="124">
        <v>3.5044247787610625</v>
      </c>
      <c r="W6" s="80" t="s">
        <v>182</v>
      </c>
      <c r="X6" s="80">
        <v>6</v>
      </c>
      <c r="AA6" s="112">
        <v>6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814</v>
      </c>
      <c r="B7" s="80">
        <v>18</v>
      </c>
      <c r="C7" s="80">
        <v>17</v>
      </c>
      <c r="D7" s="80">
        <v>0</v>
      </c>
      <c r="E7" s="80">
        <v>250</v>
      </c>
      <c r="F7" s="115">
        <v>14.705882352941176</v>
      </c>
      <c r="G7" s="80">
        <v>1</v>
      </c>
      <c r="H7" s="80">
        <v>0</v>
      </c>
      <c r="I7" s="125">
        <v>53</v>
      </c>
      <c r="J7" s="125" t="s">
        <v>574</v>
      </c>
      <c r="L7" s="101" t="s">
        <v>94</v>
      </c>
      <c r="M7" s="103">
        <v>148.33333333333334</v>
      </c>
      <c r="N7" s="101">
        <v>24</v>
      </c>
      <c r="O7" s="101">
        <v>581</v>
      </c>
      <c r="P7" s="101">
        <v>22</v>
      </c>
      <c r="Q7" s="117">
        <v>26.40909090909091</v>
      </c>
      <c r="R7" s="105">
        <v>4</v>
      </c>
      <c r="S7" s="126">
        <v>16</v>
      </c>
      <c r="T7" s="129">
        <v>40.454545454545453</v>
      </c>
      <c r="U7" s="130">
        <v>3.9168539325842695</v>
      </c>
      <c r="W7" s="80" t="s">
        <v>94</v>
      </c>
      <c r="X7" s="80">
        <v>5</v>
      </c>
      <c r="AA7" s="112">
        <v>5</v>
      </c>
      <c r="AC7" s="92" t="s">
        <v>808</v>
      </c>
      <c r="AD7" s="80">
        <v>1981</v>
      </c>
      <c r="AE7" s="80">
        <v>303</v>
      </c>
      <c r="AF7" s="80">
        <v>2284</v>
      </c>
      <c r="AG7" s="80">
        <v>156</v>
      </c>
      <c r="AH7" s="88">
        <v>693.66666666666674</v>
      </c>
    </row>
    <row r="8" spans="1:34" x14ac:dyDescent="0.2">
      <c r="A8" s="80" t="s">
        <v>735</v>
      </c>
      <c r="B8" s="80">
        <v>10</v>
      </c>
      <c r="C8" s="80">
        <v>10</v>
      </c>
      <c r="D8" s="80">
        <v>1</v>
      </c>
      <c r="E8" s="80">
        <v>115</v>
      </c>
      <c r="F8" s="115">
        <v>12.777777777777779</v>
      </c>
      <c r="G8" s="80">
        <v>0</v>
      </c>
      <c r="H8" s="80">
        <v>0</v>
      </c>
      <c r="I8" s="125">
        <v>42</v>
      </c>
      <c r="J8" s="125" t="s">
        <v>574</v>
      </c>
      <c r="L8" s="80" t="s">
        <v>765</v>
      </c>
      <c r="M8" s="88">
        <v>26</v>
      </c>
      <c r="N8" s="80">
        <v>5</v>
      </c>
      <c r="O8" s="80">
        <v>99</v>
      </c>
      <c r="P8" s="80">
        <v>6</v>
      </c>
      <c r="Q8" s="115">
        <v>16.5</v>
      </c>
      <c r="R8" s="89">
        <v>3</v>
      </c>
      <c r="S8" s="125">
        <v>23</v>
      </c>
      <c r="T8" s="127">
        <v>26</v>
      </c>
      <c r="U8" s="128">
        <v>3.8076923076923075</v>
      </c>
      <c r="W8" s="80" t="s">
        <v>101</v>
      </c>
      <c r="X8" s="80">
        <v>4</v>
      </c>
      <c r="Z8" s="80">
        <v>1</v>
      </c>
      <c r="AA8" s="112">
        <v>5</v>
      </c>
      <c r="AC8" s="92" t="s">
        <v>809</v>
      </c>
      <c r="AD8" s="80">
        <v>2543</v>
      </c>
      <c r="AE8" s="80">
        <v>236</v>
      </c>
      <c r="AF8" s="80">
        <v>2779</v>
      </c>
      <c r="AG8" s="80">
        <v>107</v>
      </c>
      <c r="AH8" s="88">
        <v>680.66666666666663</v>
      </c>
    </row>
    <row r="9" spans="1:34" x14ac:dyDescent="0.2">
      <c r="A9" s="80" t="s">
        <v>542</v>
      </c>
      <c r="B9" s="80">
        <v>12</v>
      </c>
      <c r="C9" s="80">
        <v>12</v>
      </c>
      <c r="D9" s="80">
        <v>0</v>
      </c>
      <c r="E9" s="80">
        <v>145</v>
      </c>
      <c r="F9" s="115">
        <v>12.083333333333334</v>
      </c>
      <c r="G9" s="80">
        <v>0</v>
      </c>
      <c r="H9" s="80">
        <v>0</v>
      </c>
      <c r="I9" s="125">
        <v>46</v>
      </c>
      <c r="J9" s="125" t="s">
        <v>574</v>
      </c>
      <c r="L9" s="98" t="s">
        <v>43</v>
      </c>
      <c r="M9" s="107">
        <v>33.666666666666664</v>
      </c>
      <c r="N9" s="98">
        <v>2</v>
      </c>
      <c r="O9" s="98">
        <v>175</v>
      </c>
      <c r="P9" s="98">
        <v>5</v>
      </c>
      <c r="Q9" s="116">
        <v>35</v>
      </c>
      <c r="R9" s="109">
        <v>1</v>
      </c>
      <c r="S9" s="131">
        <v>8</v>
      </c>
      <c r="T9" s="123">
        <v>40.4</v>
      </c>
      <c r="U9" s="124">
        <v>5.1980198019801982</v>
      </c>
      <c r="W9" s="80" t="s">
        <v>802</v>
      </c>
      <c r="X9" s="80">
        <v>4</v>
      </c>
      <c r="Y9" s="80">
        <v>1</v>
      </c>
      <c r="AA9" s="112">
        <v>5</v>
      </c>
      <c r="AC9" s="92"/>
    </row>
    <row r="10" spans="1:34" x14ac:dyDescent="0.2">
      <c r="A10" s="80" t="s">
        <v>802</v>
      </c>
      <c r="B10" s="80">
        <v>18</v>
      </c>
      <c r="C10" s="80">
        <v>17</v>
      </c>
      <c r="D10" s="80">
        <v>0</v>
      </c>
      <c r="E10" s="80">
        <v>204</v>
      </c>
      <c r="F10" s="115">
        <v>12</v>
      </c>
      <c r="G10" s="80">
        <v>0</v>
      </c>
      <c r="H10" s="80">
        <v>0</v>
      </c>
      <c r="I10" s="125">
        <v>37</v>
      </c>
      <c r="J10" s="125" t="s">
        <v>574</v>
      </c>
      <c r="L10" s="98" t="s">
        <v>542</v>
      </c>
      <c r="M10" s="107">
        <v>30.166666666666668</v>
      </c>
      <c r="N10" s="98"/>
      <c r="O10" s="98">
        <v>219</v>
      </c>
      <c r="P10" s="98">
        <v>4</v>
      </c>
      <c r="Q10" s="116">
        <v>54.75</v>
      </c>
      <c r="R10" s="109">
        <v>2</v>
      </c>
      <c r="S10" s="131">
        <v>39</v>
      </c>
      <c r="T10" s="123">
        <v>45.25</v>
      </c>
      <c r="U10" s="124">
        <v>7.2596685082872927</v>
      </c>
      <c r="W10" s="80" t="s">
        <v>811</v>
      </c>
      <c r="X10" s="80">
        <v>2</v>
      </c>
      <c r="Y10" s="80">
        <v>1</v>
      </c>
      <c r="AA10" s="112">
        <v>3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98" t="s">
        <v>102</v>
      </c>
      <c r="B11" s="98">
        <v>14</v>
      </c>
      <c r="C11" s="98">
        <v>13</v>
      </c>
      <c r="D11" s="98">
        <v>0</v>
      </c>
      <c r="E11" s="98">
        <v>149</v>
      </c>
      <c r="F11" s="116">
        <v>11.461538461538462</v>
      </c>
      <c r="G11" s="98">
        <v>0</v>
      </c>
      <c r="H11" s="98">
        <v>0</v>
      </c>
      <c r="I11" s="131">
        <v>26</v>
      </c>
      <c r="J11" s="131" t="s">
        <v>574</v>
      </c>
      <c r="L11" s="80" t="s">
        <v>773</v>
      </c>
      <c r="M11" s="88">
        <v>3.3333333333333335</v>
      </c>
      <c r="O11" s="80">
        <v>10</v>
      </c>
      <c r="P11" s="80">
        <v>2</v>
      </c>
      <c r="Q11" s="115">
        <v>5</v>
      </c>
      <c r="R11" s="89">
        <v>2</v>
      </c>
      <c r="S11" s="125">
        <v>10</v>
      </c>
      <c r="T11" s="127">
        <v>10</v>
      </c>
      <c r="U11" s="128">
        <v>3</v>
      </c>
      <c r="W11" s="80" t="s">
        <v>9</v>
      </c>
      <c r="X11" s="80">
        <v>3</v>
      </c>
      <c r="AA11" s="112">
        <v>3</v>
      </c>
      <c r="AC11" s="92" t="s">
        <v>808</v>
      </c>
      <c r="AD11" s="80">
        <v>3.4177756653992395</v>
      </c>
      <c r="AF11" s="84">
        <v>15.874172185430464</v>
      </c>
      <c r="AH11" s="91">
        <v>4.6445916114790293</v>
      </c>
    </row>
    <row r="12" spans="1:34" x14ac:dyDescent="0.2">
      <c r="A12" s="80" t="s">
        <v>9</v>
      </c>
      <c r="B12" s="80">
        <v>16</v>
      </c>
      <c r="C12" s="80">
        <v>15</v>
      </c>
      <c r="D12" s="80">
        <v>0</v>
      </c>
      <c r="E12" s="80">
        <v>161</v>
      </c>
      <c r="F12" s="115">
        <v>10.733333333333333</v>
      </c>
      <c r="G12" s="80">
        <v>0</v>
      </c>
      <c r="H12" s="80">
        <v>0</v>
      </c>
      <c r="I12" s="125">
        <v>42</v>
      </c>
      <c r="J12" s="125" t="s">
        <v>574</v>
      </c>
      <c r="L12" s="80" t="s">
        <v>782</v>
      </c>
      <c r="M12" s="88">
        <v>2.4999999999999996</v>
      </c>
      <c r="O12" s="80">
        <v>23</v>
      </c>
      <c r="P12" s="80">
        <v>1</v>
      </c>
      <c r="Q12" s="115">
        <v>23</v>
      </c>
      <c r="R12" s="89">
        <v>1</v>
      </c>
      <c r="S12" s="125">
        <v>23</v>
      </c>
      <c r="T12" s="127">
        <v>14.999999999999996</v>
      </c>
      <c r="U12" s="128">
        <v>9.2000000000000011</v>
      </c>
      <c r="W12" s="80" t="s">
        <v>542</v>
      </c>
      <c r="X12" s="80">
        <v>3</v>
      </c>
      <c r="AA12" s="112">
        <v>3</v>
      </c>
      <c r="AC12" s="92" t="s">
        <v>809</v>
      </c>
      <c r="AD12" s="84">
        <v>3.961367013372957</v>
      </c>
      <c r="AF12" s="84">
        <v>23.803571428571427</v>
      </c>
      <c r="AH12" s="91">
        <v>6.0089285714285712</v>
      </c>
    </row>
    <row r="13" spans="1:34" x14ac:dyDescent="0.2">
      <c r="A13" s="98" t="s">
        <v>297</v>
      </c>
      <c r="B13" s="98">
        <v>16</v>
      </c>
      <c r="C13" s="98">
        <v>13</v>
      </c>
      <c r="D13" s="98">
        <v>3</v>
      </c>
      <c r="E13" s="98">
        <v>106</v>
      </c>
      <c r="F13" s="116">
        <v>10.6</v>
      </c>
      <c r="G13" s="98">
        <v>0</v>
      </c>
      <c r="H13" s="98">
        <v>0</v>
      </c>
      <c r="I13" s="131">
        <v>40</v>
      </c>
      <c r="J13" s="131" t="s">
        <v>574</v>
      </c>
      <c r="L13" s="80" t="s">
        <v>815</v>
      </c>
      <c r="M13" s="88">
        <v>8</v>
      </c>
      <c r="O13" s="80">
        <v>59</v>
      </c>
      <c r="P13" s="80">
        <v>1</v>
      </c>
      <c r="Q13" s="115">
        <v>59</v>
      </c>
      <c r="R13" s="89">
        <v>1</v>
      </c>
      <c r="S13" s="125">
        <v>5</v>
      </c>
      <c r="T13" s="127">
        <v>48</v>
      </c>
      <c r="U13" s="128">
        <v>7.375</v>
      </c>
      <c r="W13" s="80" t="s">
        <v>102</v>
      </c>
      <c r="X13" s="80">
        <v>3</v>
      </c>
      <c r="AA13" s="112">
        <v>3</v>
      </c>
    </row>
    <row r="14" spans="1:34" x14ac:dyDescent="0.2">
      <c r="A14" s="80" t="s">
        <v>558</v>
      </c>
      <c r="B14" s="80">
        <v>8</v>
      </c>
      <c r="C14" s="80">
        <v>7</v>
      </c>
      <c r="D14" s="80">
        <v>1</v>
      </c>
      <c r="E14" s="80">
        <v>60</v>
      </c>
      <c r="F14" s="115">
        <v>10</v>
      </c>
      <c r="G14" s="80">
        <v>0</v>
      </c>
      <c r="H14" s="80">
        <v>0</v>
      </c>
      <c r="I14" s="125">
        <v>26</v>
      </c>
      <c r="J14" s="125" t="s">
        <v>574</v>
      </c>
      <c r="L14" s="80" t="s">
        <v>746</v>
      </c>
      <c r="M14" s="88">
        <v>10</v>
      </c>
      <c r="N14" s="80">
        <v>1</v>
      </c>
      <c r="O14" s="80">
        <v>39</v>
      </c>
      <c r="Q14" s="115" t="s">
        <v>574</v>
      </c>
      <c r="R14" s="89">
        <v>0</v>
      </c>
      <c r="S14" s="80">
        <v>4</v>
      </c>
      <c r="T14" s="80" t="s">
        <v>574</v>
      </c>
      <c r="U14" s="84">
        <v>3.9</v>
      </c>
      <c r="W14" s="80" t="s">
        <v>773</v>
      </c>
      <c r="X14" s="80">
        <v>1</v>
      </c>
      <c r="AA14" s="112">
        <v>1</v>
      </c>
    </row>
    <row r="15" spans="1:34" x14ac:dyDescent="0.2">
      <c r="A15" s="101" t="s">
        <v>815</v>
      </c>
      <c r="B15" s="101">
        <v>6</v>
      </c>
      <c r="C15" s="101">
        <v>6</v>
      </c>
      <c r="D15" s="101">
        <v>1</v>
      </c>
      <c r="E15" s="101">
        <v>26</v>
      </c>
      <c r="F15" s="117">
        <v>5.2</v>
      </c>
      <c r="G15" s="101">
        <v>0</v>
      </c>
      <c r="H15" s="101">
        <v>0</v>
      </c>
      <c r="I15" s="126">
        <v>8</v>
      </c>
      <c r="J15" s="126" t="s">
        <v>701</v>
      </c>
      <c r="L15" s="80" t="s">
        <v>33</v>
      </c>
      <c r="M15" s="88">
        <v>4</v>
      </c>
      <c r="O15" s="80">
        <v>20</v>
      </c>
      <c r="Q15" s="80" t="s">
        <v>574</v>
      </c>
      <c r="R15" s="89">
        <v>0</v>
      </c>
      <c r="S15" s="80">
        <v>9</v>
      </c>
      <c r="T15" s="80" t="s">
        <v>574</v>
      </c>
      <c r="U15" s="84">
        <v>5</v>
      </c>
      <c r="W15" s="80" t="s">
        <v>558</v>
      </c>
      <c r="X15" s="80">
        <v>1</v>
      </c>
      <c r="AA15" s="112">
        <v>1</v>
      </c>
    </row>
    <row r="16" spans="1:34" x14ac:dyDescent="0.2">
      <c r="A16" s="80" t="s">
        <v>101</v>
      </c>
      <c r="B16" s="80">
        <v>5</v>
      </c>
      <c r="C16" s="80">
        <v>4</v>
      </c>
      <c r="D16" s="80">
        <v>3</v>
      </c>
      <c r="E16" s="80">
        <v>33</v>
      </c>
      <c r="F16" s="115">
        <v>33</v>
      </c>
      <c r="G16" s="80">
        <v>0</v>
      </c>
      <c r="H16" s="80">
        <v>0</v>
      </c>
      <c r="I16" s="125">
        <v>17</v>
      </c>
      <c r="J16" s="125" t="s">
        <v>701</v>
      </c>
      <c r="L16" s="80" t="s">
        <v>9</v>
      </c>
      <c r="M16" s="88">
        <v>3</v>
      </c>
      <c r="O16" s="80">
        <v>21</v>
      </c>
      <c r="Q16" s="115" t="s">
        <v>574</v>
      </c>
      <c r="R16" s="89">
        <v>0</v>
      </c>
      <c r="S16" s="125">
        <v>21</v>
      </c>
      <c r="T16" s="127" t="s">
        <v>574</v>
      </c>
      <c r="U16" s="84">
        <v>7</v>
      </c>
      <c r="W16" s="80" t="s">
        <v>771</v>
      </c>
      <c r="X16" s="80">
        <v>1</v>
      </c>
      <c r="AA16" s="112">
        <v>1</v>
      </c>
    </row>
    <row r="17" spans="1:27" x14ac:dyDescent="0.2">
      <c r="A17" s="80" t="s">
        <v>811</v>
      </c>
      <c r="B17" s="80">
        <v>6</v>
      </c>
      <c r="C17" s="80">
        <v>4</v>
      </c>
      <c r="D17" s="80">
        <v>1</v>
      </c>
      <c r="E17" s="80">
        <v>10</v>
      </c>
      <c r="F17" s="115">
        <v>3.3333333333333335</v>
      </c>
      <c r="G17" s="80">
        <v>0</v>
      </c>
      <c r="H17" s="80">
        <v>0</v>
      </c>
      <c r="I17" s="125">
        <v>5</v>
      </c>
      <c r="J17" s="125" t="s">
        <v>574</v>
      </c>
      <c r="L17" s="80" t="s">
        <v>811</v>
      </c>
      <c r="M17" s="88">
        <v>6</v>
      </c>
      <c r="O17" s="80">
        <v>43</v>
      </c>
      <c r="Q17" s="115" t="s">
        <v>574</v>
      </c>
      <c r="R17" s="89">
        <v>0</v>
      </c>
      <c r="S17" s="125">
        <v>43</v>
      </c>
      <c r="T17" s="127" t="s">
        <v>574</v>
      </c>
      <c r="U17" s="84">
        <v>7.166666666666667</v>
      </c>
      <c r="AA17" s="112"/>
    </row>
    <row r="18" spans="1:27" x14ac:dyDescent="0.2">
      <c r="A18" s="80" t="s">
        <v>816</v>
      </c>
      <c r="B18" s="80">
        <v>2</v>
      </c>
      <c r="C18" s="80">
        <v>1</v>
      </c>
      <c r="D18" s="80">
        <v>0</v>
      </c>
      <c r="E18" s="80">
        <v>10</v>
      </c>
      <c r="F18" s="115">
        <v>10</v>
      </c>
      <c r="G18" s="80">
        <v>0</v>
      </c>
      <c r="H18" s="80">
        <v>0</v>
      </c>
      <c r="I18" s="125">
        <v>10</v>
      </c>
      <c r="J18" s="125" t="s">
        <v>574</v>
      </c>
      <c r="L18" s="80" t="s">
        <v>778</v>
      </c>
      <c r="M18" s="88">
        <v>1</v>
      </c>
      <c r="O18" s="80">
        <v>13</v>
      </c>
      <c r="Q18" s="115" t="s">
        <v>574</v>
      </c>
      <c r="R18" s="89">
        <v>0</v>
      </c>
      <c r="S18" s="125">
        <v>13</v>
      </c>
      <c r="T18" s="127" t="s">
        <v>574</v>
      </c>
      <c r="U18" s="84">
        <v>13</v>
      </c>
      <c r="AA18" s="112"/>
    </row>
    <row r="19" spans="1:27" x14ac:dyDescent="0.2">
      <c r="A19" s="80" t="s">
        <v>765</v>
      </c>
      <c r="B19" s="80">
        <v>5</v>
      </c>
      <c r="C19" s="80">
        <v>3</v>
      </c>
      <c r="D19" s="80">
        <v>0</v>
      </c>
      <c r="E19" s="80">
        <v>8</v>
      </c>
      <c r="F19" s="115">
        <v>2.6666666666666665</v>
      </c>
      <c r="G19" s="80">
        <v>0</v>
      </c>
      <c r="H19" s="80">
        <v>0</v>
      </c>
      <c r="I19" s="125">
        <v>6</v>
      </c>
      <c r="J19" s="125" t="s">
        <v>574</v>
      </c>
      <c r="S19" s="80" t="s">
        <v>807</v>
      </c>
    </row>
    <row r="20" spans="1:27" x14ac:dyDescent="0.2">
      <c r="A20" s="80" t="s">
        <v>761</v>
      </c>
      <c r="B20" s="80">
        <v>1</v>
      </c>
      <c r="C20" s="80">
        <v>1</v>
      </c>
      <c r="D20" s="80">
        <v>0</v>
      </c>
      <c r="E20" s="80">
        <v>6</v>
      </c>
      <c r="F20" s="115">
        <v>6</v>
      </c>
      <c r="G20" s="80">
        <v>0</v>
      </c>
      <c r="H20" s="80">
        <v>0</v>
      </c>
      <c r="I20" s="125">
        <v>6</v>
      </c>
      <c r="J20" s="125" t="s">
        <v>574</v>
      </c>
      <c r="L20" s="93" t="s">
        <v>62</v>
      </c>
    </row>
    <row r="21" spans="1:27" x14ac:dyDescent="0.2">
      <c r="A21" s="80" t="s">
        <v>746</v>
      </c>
      <c r="B21" s="80">
        <v>6</v>
      </c>
      <c r="C21" s="80">
        <v>5</v>
      </c>
      <c r="D21" s="80">
        <v>2</v>
      </c>
      <c r="E21" s="80">
        <v>6</v>
      </c>
      <c r="F21" s="115">
        <v>2</v>
      </c>
      <c r="G21" s="80">
        <v>0</v>
      </c>
      <c r="H21" s="80">
        <v>0</v>
      </c>
      <c r="I21" s="125">
        <v>4</v>
      </c>
      <c r="J21" s="125" t="s">
        <v>701</v>
      </c>
      <c r="AA21" s="112"/>
    </row>
    <row r="22" spans="1:27" x14ac:dyDescent="0.2">
      <c r="A22" s="80" t="s">
        <v>796</v>
      </c>
      <c r="B22" s="80">
        <v>3</v>
      </c>
      <c r="C22" s="80">
        <v>2</v>
      </c>
      <c r="D22" s="80">
        <v>0</v>
      </c>
      <c r="E22" s="80">
        <v>5</v>
      </c>
      <c r="F22" s="115">
        <v>2.5</v>
      </c>
      <c r="G22" s="80">
        <v>0</v>
      </c>
      <c r="H22" s="80">
        <v>0</v>
      </c>
      <c r="I22" s="125">
        <v>5</v>
      </c>
      <c r="J22" s="125" t="s">
        <v>574</v>
      </c>
      <c r="AA22" s="112"/>
    </row>
    <row r="23" spans="1:27" x14ac:dyDescent="0.2">
      <c r="A23" s="80" t="s">
        <v>33</v>
      </c>
      <c r="B23" s="80">
        <v>2</v>
      </c>
      <c r="C23" s="80">
        <v>1</v>
      </c>
      <c r="D23" s="80">
        <v>1</v>
      </c>
      <c r="E23" s="80">
        <v>0</v>
      </c>
      <c r="F23" s="114" t="s">
        <v>702</v>
      </c>
      <c r="G23" s="80">
        <v>0</v>
      </c>
      <c r="H23" s="80">
        <v>0</v>
      </c>
      <c r="I23" s="80">
        <v>0</v>
      </c>
      <c r="J23" s="98" t="s">
        <v>701</v>
      </c>
      <c r="AA23" s="112"/>
    </row>
    <row r="24" spans="1:27" x14ac:dyDescent="0.2">
      <c r="A24" s="80" t="s">
        <v>778</v>
      </c>
      <c r="B24" s="80">
        <v>1</v>
      </c>
      <c r="C24" s="80">
        <v>1</v>
      </c>
      <c r="D24" s="80">
        <v>1</v>
      </c>
      <c r="E24" s="80">
        <v>0</v>
      </c>
      <c r="F24" s="118" t="s">
        <v>702</v>
      </c>
      <c r="G24" s="80">
        <v>0</v>
      </c>
      <c r="H24" s="80">
        <v>0</v>
      </c>
      <c r="I24" s="80">
        <v>0</v>
      </c>
      <c r="J24" s="125" t="s">
        <v>701</v>
      </c>
      <c r="AA24" s="112"/>
    </row>
    <row r="25" spans="1:27" x14ac:dyDescent="0.2">
      <c r="A25" s="80" t="s">
        <v>771</v>
      </c>
      <c r="B25" s="80">
        <v>5</v>
      </c>
      <c r="C25" s="80">
        <v>4</v>
      </c>
      <c r="D25" s="80">
        <v>0</v>
      </c>
      <c r="E25" s="80">
        <v>0</v>
      </c>
      <c r="F25" s="114">
        <v>0</v>
      </c>
      <c r="G25" s="80">
        <v>0</v>
      </c>
      <c r="H25" s="80">
        <v>0</v>
      </c>
      <c r="I25" s="80">
        <v>0</v>
      </c>
      <c r="J25" s="125" t="s">
        <v>574</v>
      </c>
      <c r="AA25" s="112"/>
    </row>
    <row r="26" spans="1:27" x14ac:dyDescent="0.2">
      <c r="A26" s="80" t="s">
        <v>773</v>
      </c>
      <c r="B26" s="80">
        <v>1</v>
      </c>
      <c r="C26" s="80">
        <v>1</v>
      </c>
      <c r="D26" s="80">
        <v>0</v>
      </c>
      <c r="E26" s="80">
        <v>0</v>
      </c>
      <c r="F26" s="114">
        <v>0</v>
      </c>
      <c r="G26" s="80">
        <v>0</v>
      </c>
      <c r="H26" s="80">
        <v>0</v>
      </c>
      <c r="I26" s="80">
        <v>0</v>
      </c>
      <c r="J26" s="80" t="s">
        <v>574</v>
      </c>
      <c r="AA26" s="112"/>
    </row>
    <row r="27" spans="1:27" x14ac:dyDescent="0.2">
      <c r="A27" s="80" t="s">
        <v>782</v>
      </c>
      <c r="B27" s="80">
        <v>1</v>
      </c>
      <c r="C27" s="80">
        <v>0</v>
      </c>
      <c r="D27" s="80">
        <v>0</v>
      </c>
      <c r="F27" s="118" t="s">
        <v>702</v>
      </c>
      <c r="G27" s="80">
        <v>0</v>
      </c>
      <c r="H27" s="80">
        <v>0</v>
      </c>
      <c r="I27" s="125">
        <v>0</v>
      </c>
      <c r="J27" s="125" t="s">
        <v>574</v>
      </c>
      <c r="AA27" s="112"/>
    </row>
    <row r="28" spans="1:27" x14ac:dyDescent="0.2">
      <c r="J28" s="98"/>
      <c r="AA28" s="112"/>
    </row>
    <row r="29" spans="1:27" x14ac:dyDescent="0.2">
      <c r="A29" s="148" t="s">
        <v>620</v>
      </c>
      <c r="B29" s="148"/>
      <c r="C29" s="148"/>
      <c r="D29" s="148"/>
      <c r="E29" s="148"/>
      <c r="F29" s="148"/>
      <c r="G29" s="148"/>
      <c r="H29" s="148"/>
      <c r="I29" s="148"/>
      <c r="AA29" s="112"/>
    </row>
    <row r="30" spans="1:27" x14ac:dyDescent="0.2">
      <c r="L30" s="98"/>
      <c r="M30" s="107"/>
      <c r="N30" s="98"/>
      <c r="O30" s="98"/>
      <c r="P30" s="98"/>
      <c r="Q30" s="116"/>
      <c r="R30" s="109"/>
      <c r="S30" s="131"/>
      <c r="T30" s="123"/>
      <c r="U30" s="124"/>
      <c r="AA30" s="112"/>
    </row>
    <row r="31" spans="1:27" x14ac:dyDescent="0.2">
      <c r="F31" s="115"/>
      <c r="I31" s="125"/>
      <c r="J31" s="125"/>
      <c r="L31" s="98"/>
      <c r="M31" s="107"/>
      <c r="N31" s="98"/>
      <c r="O31" s="98"/>
      <c r="P31" s="98"/>
      <c r="Q31" s="116"/>
      <c r="R31" s="109"/>
      <c r="S31" s="131"/>
      <c r="T31" s="123"/>
      <c r="U31" s="124"/>
      <c r="AA31" s="112"/>
    </row>
    <row r="32" spans="1:27" x14ac:dyDescent="0.2">
      <c r="J32" s="125"/>
      <c r="L32" s="98"/>
      <c r="M32" s="107"/>
      <c r="N32" s="98"/>
      <c r="O32" s="98"/>
      <c r="P32" s="98"/>
      <c r="Q32" s="116"/>
      <c r="R32" s="109"/>
      <c r="S32" s="131"/>
      <c r="T32" s="123"/>
      <c r="U32" s="124"/>
      <c r="AA32" s="112"/>
    </row>
    <row r="33" spans="6:27" x14ac:dyDescent="0.2">
      <c r="F33" s="115"/>
      <c r="I33" s="125"/>
      <c r="J33" s="125"/>
      <c r="L33" s="98"/>
      <c r="M33" s="107"/>
      <c r="N33" s="98"/>
      <c r="O33" s="98"/>
      <c r="P33" s="98"/>
      <c r="Q33" s="116"/>
      <c r="R33" s="109"/>
      <c r="S33" s="131"/>
      <c r="T33" s="123"/>
      <c r="U33" s="124"/>
      <c r="AA33" s="112"/>
    </row>
    <row r="34" spans="6:27" x14ac:dyDescent="0.2">
      <c r="F34" s="115"/>
      <c r="I34" s="125"/>
      <c r="J34" s="125"/>
      <c r="L34" s="98"/>
      <c r="M34" s="107"/>
      <c r="N34" s="98"/>
      <c r="O34" s="98"/>
      <c r="P34" s="98"/>
      <c r="Q34" s="116"/>
      <c r="R34" s="109"/>
      <c r="S34" s="131"/>
      <c r="T34" s="123"/>
      <c r="U34" s="124"/>
      <c r="AA34" s="112"/>
    </row>
    <row r="35" spans="6:27" x14ac:dyDescent="0.2">
      <c r="F35" s="115"/>
      <c r="I35" s="125"/>
      <c r="J35" s="125"/>
      <c r="L35" s="98"/>
      <c r="M35" s="107"/>
      <c r="N35" s="98"/>
      <c r="O35" s="98"/>
      <c r="P35" s="98"/>
      <c r="Q35" s="116"/>
      <c r="R35" s="109"/>
      <c r="S35" s="131"/>
      <c r="T35" s="123"/>
      <c r="U35" s="124"/>
      <c r="AA35" s="112"/>
    </row>
    <row r="36" spans="6:27" x14ac:dyDescent="0.2">
      <c r="F36" s="115"/>
      <c r="I36" s="125"/>
      <c r="J36" s="125"/>
      <c r="AA36" s="112"/>
    </row>
    <row r="37" spans="6:27" x14ac:dyDescent="0.2">
      <c r="F37" s="115"/>
      <c r="I37" s="125"/>
      <c r="J37" s="125"/>
      <c r="AA37" s="112"/>
    </row>
    <row r="38" spans="6:27" x14ac:dyDescent="0.2">
      <c r="F38" s="115"/>
      <c r="I38" s="125"/>
      <c r="J38" s="125"/>
      <c r="AA38" s="112"/>
    </row>
    <row r="39" spans="6:27" x14ac:dyDescent="0.2">
      <c r="F39" s="115"/>
      <c r="I39" s="125"/>
      <c r="J39" s="125"/>
      <c r="AA39" s="112"/>
    </row>
    <row r="40" spans="6:27" x14ac:dyDescent="0.2">
      <c r="F40" s="115"/>
      <c r="I40" s="125"/>
      <c r="J40" s="125"/>
      <c r="AA40" s="112"/>
    </row>
    <row r="41" spans="6:27" x14ac:dyDescent="0.2">
      <c r="F41" s="115"/>
      <c r="I41" s="125"/>
      <c r="J41" s="125"/>
      <c r="AA41" s="112"/>
    </row>
    <row r="42" spans="6:27" x14ac:dyDescent="0.2">
      <c r="F42" s="115"/>
      <c r="I42" s="125"/>
      <c r="J42" s="125"/>
      <c r="AA42" s="112"/>
    </row>
    <row r="43" spans="6:27" x14ac:dyDescent="0.2">
      <c r="F43" s="115"/>
      <c r="I43" s="125"/>
      <c r="J43" s="125"/>
    </row>
    <row r="44" spans="6:27" x14ac:dyDescent="0.2">
      <c r="F44" s="115"/>
      <c r="I44" s="125"/>
      <c r="J44" s="125"/>
    </row>
    <row r="45" spans="6:27" x14ac:dyDescent="0.2">
      <c r="F45" s="115"/>
      <c r="I45" s="125"/>
      <c r="J45" s="125"/>
    </row>
    <row r="46" spans="6:27" x14ac:dyDescent="0.2">
      <c r="F46" s="115"/>
      <c r="I46" s="125"/>
      <c r="J46" s="125"/>
    </row>
    <row r="47" spans="6:27" x14ac:dyDescent="0.2">
      <c r="F47" s="115"/>
      <c r="I47" s="125"/>
      <c r="J47" s="125"/>
    </row>
    <row r="48" spans="6:27" x14ac:dyDescent="0.2">
      <c r="F48" s="115"/>
      <c r="I48" s="125"/>
      <c r="J48" s="125"/>
    </row>
    <row r="49" spans="6:10" x14ac:dyDescent="0.2">
      <c r="F49" s="115"/>
      <c r="I49" s="125"/>
      <c r="J49" s="125"/>
    </row>
    <row r="50" spans="6:10" x14ac:dyDescent="0.2">
      <c r="F50" s="115"/>
      <c r="I50" s="125"/>
      <c r="J50" s="125"/>
    </row>
    <row r="51" spans="6:10" x14ac:dyDescent="0.2">
      <c r="F51" s="115"/>
      <c r="I51" s="125"/>
      <c r="J51" s="125"/>
    </row>
    <row r="52" spans="6:10" x14ac:dyDescent="0.2">
      <c r="F52" s="115"/>
      <c r="I52" s="125"/>
      <c r="J52" s="125"/>
    </row>
  </sheetData>
  <mergeCells count="1">
    <mergeCell ref="A29:I29"/>
  </mergeCells>
  <pageMargins left="0.75" right="0.75" top="1" bottom="1" header="0.5" footer="0.5"/>
  <pageSetup scale="6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60"/>
  <sheetViews>
    <sheetView topLeftCell="A2" workbookViewId="0">
      <selection activeCell="AD7" sqref="AD7"/>
    </sheetView>
  </sheetViews>
  <sheetFormatPr defaultRowHeight="12.75" x14ac:dyDescent="0.2"/>
  <cols>
    <col min="1" max="1" width="14.7109375" style="80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8" width="4" style="80" bestFit="1" customWidth="1"/>
    <col min="9" max="9" width="4.28515625" style="80" customWidth="1"/>
    <col min="10" max="10" width="1.85546875" style="80" bestFit="1" customWidth="1"/>
    <col min="11" max="11" width="4.28515625" style="80" customWidth="1"/>
    <col min="12" max="12" width="14.14062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42578125" style="80" bestFit="1" customWidth="1"/>
    <col min="18" max="18" width="3" style="80" customWidth="1"/>
    <col min="19" max="19" width="3.7109375" style="80" customWidth="1"/>
    <col min="20" max="20" width="4.7109375" style="80" bestFit="1" customWidth="1"/>
    <col min="21" max="21" width="5.28515625" style="80" customWidth="1"/>
    <col min="22" max="22" width="4.28515625" style="80" customWidth="1"/>
    <col min="23" max="23" width="14.28515625" style="80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12.425781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819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</row>
    <row r="4" spans="1:34" x14ac:dyDescent="0.2">
      <c r="A4" s="80" t="s">
        <v>726</v>
      </c>
      <c r="B4" s="80">
        <v>16</v>
      </c>
      <c r="C4" s="80">
        <v>15</v>
      </c>
      <c r="D4" s="80">
        <v>2</v>
      </c>
      <c r="E4" s="80">
        <v>426</v>
      </c>
      <c r="F4" s="115">
        <v>32.769230769230766</v>
      </c>
      <c r="G4" s="80">
        <v>2</v>
      </c>
      <c r="H4" s="80">
        <v>0</v>
      </c>
      <c r="I4" s="125">
        <v>70</v>
      </c>
      <c r="J4" s="125" t="s">
        <v>574</v>
      </c>
      <c r="L4" s="80" t="s">
        <v>33</v>
      </c>
      <c r="M4" s="88">
        <v>110.5</v>
      </c>
      <c r="N4" s="80">
        <v>37</v>
      </c>
      <c r="O4" s="80">
        <v>274</v>
      </c>
      <c r="P4" s="80">
        <v>30</v>
      </c>
      <c r="Q4" s="115">
        <v>9.1333333333333329</v>
      </c>
      <c r="R4" s="89">
        <v>7</v>
      </c>
      <c r="S4" s="125">
        <v>7</v>
      </c>
      <c r="T4" s="127">
        <v>22.1</v>
      </c>
      <c r="U4" s="128">
        <v>2.4796380090497738</v>
      </c>
      <c r="W4" s="80" t="s">
        <v>33</v>
      </c>
      <c r="X4" s="80">
        <v>8</v>
      </c>
      <c r="Y4" s="80">
        <v>1</v>
      </c>
      <c r="AA4" s="112">
        <v>9</v>
      </c>
      <c r="AC4" s="80">
        <v>9</v>
      </c>
      <c r="AD4" s="114" t="s">
        <v>702</v>
      </c>
      <c r="AE4" s="80">
        <v>6</v>
      </c>
      <c r="AF4" s="80">
        <v>1</v>
      </c>
    </row>
    <row r="5" spans="1:34" x14ac:dyDescent="0.2">
      <c r="A5" s="98" t="s">
        <v>775</v>
      </c>
      <c r="B5" s="98">
        <v>12</v>
      </c>
      <c r="C5" s="98">
        <v>8</v>
      </c>
      <c r="D5" s="98">
        <v>2</v>
      </c>
      <c r="E5" s="98">
        <v>132</v>
      </c>
      <c r="F5" s="116">
        <v>22</v>
      </c>
      <c r="G5" s="98">
        <v>1</v>
      </c>
      <c r="H5" s="98">
        <v>0</v>
      </c>
      <c r="I5" s="131">
        <v>55</v>
      </c>
      <c r="J5" s="131" t="s">
        <v>701</v>
      </c>
      <c r="L5" s="80" t="s">
        <v>775</v>
      </c>
      <c r="M5" s="88">
        <v>99</v>
      </c>
      <c r="N5" s="80">
        <v>15</v>
      </c>
      <c r="O5" s="80">
        <v>321</v>
      </c>
      <c r="P5" s="80">
        <v>16</v>
      </c>
      <c r="Q5" s="115">
        <v>20.0625</v>
      </c>
      <c r="R5" s="89">
        <v>4</v>
      </c>
      <c r="S5" s="125">
        <v>34</v>
      </c>
      <c r="T5" s="127">
        <v>37.125</v>
      </c>
      <c r="U5" s="128">
        <v>3.2424242424242422</v>
      </c>
      <c r="W5" s="80" t="s">
        <v>558</v>
      </c>
      <c r="X5" s="80">
        <v>7</v>
      </c>
      <c r="Z5" s="80">
        <v>1</v>
      </c>
      <c r="AA5" s="112">
        <v>8</v>
      </c>
    </row>
    <row r="6" spans="1:34" x14ac:dyDescent="0.2">
      <c r="A6" s="80" t="s">
        <v>783</v>
      </c>
      <c r="B6" s="80">
        <v>15</v>
      </c>
      <c r="C6" s="80">
        <v>13</v>
      </c>
      <c r="D6" s="80">
        <v>1</v>
      </c>
      <c r="E6" s="80">
        <v>254</v>
      </c>
      <c r="F6" s="115">
        <v>21.166666666666668</v>
      </c>
      <c r="G6" s="80">
        <v>1</v>
      </c>
      <c r="H6" s="80">
        <v>0</v>
      </c>
      <c r="I6" s="125">
        <v>52</v>
      </c>
      <c r="J6" s="125" t="s">
        <v>574</v>
      </c>
      <c r="L6" s="80" t="s">
        <v>781</v>
      </c>
      <c r="M6" s="88">
        <v>89</v>
      </c>
      <c r="N6" s="80">
        <v>15</v>
      </c>
      <c r="O6" s="80">
        <v>266</v>
      </c>
      <c r="P6" s="80">
        <v>15</v>
      </c>
      <c r="Q6" s="115">
        <v>17.733333333333334</v>
      </c>
      <c r="R6" s="89">
        <v>3</v>
      </c>
      <c r="S6" s="125">
        <v>20</v>
      </c>
      <c r="T6" s="127">
        <v>35.6</v>
      </c>
      <c r="U6" s="128">
        <v>2.9887640449438204</v>
      </c>
      <c r="W6" s="80" t="s">
        <v>544</v>
      </c>
      <c r="X6" s="80">
        <v>7</v>
      </c>
      <c r="AA6" s="112">
        <v>7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33</v>
      </c>
      <c r="B7" s="80">
        <v>14</v>
      </c>
      <c r="C7" s="80">
        <v>7</v>
      </c>
      <c r="D7" s="80">
        <v>1</v>
      </c>
      <c r="E7" s="80">
        <v>117</v>
      </c>
      <c r="F7" s="115">
        <v>19.5</v>
      </c>
      <c r="G7" s="80">
        <v>0</v>
      </c>
      <c r="H7" s="80">
        <v>0</v>
      </c>
      <c r="I7" s="125">
        <v>37</v>
      </c>
      <c r="J7" s="125" t="s">
        <v>574</v>
      </c>
      <c r="L7" s="80" t="s">
        <v>821</v>
      </c>
      <c r="M7" s="88">
        <v>57</v>
      </c>
      <c r="N7" s="80">
        <v>12</v>
      </c>
      <c r="O7" s="80">
        <v>167</v>
      </c>
      <c r="P7" s="80">
        <v>11</v>
      </c>
      <c r="Q7" s="115">
        <v>15.181818181818182</v>
      </c>
      <c r="R7" s="89">
        <v>4</v>
      </c>
      <c r="S7" s="125">
        <v>15</v>
      </c>
      <c r="T7" s="127">
        <v>31.09090909090909</v>
      </c>
      <c r="U7" s="128">
        <v>2.9298245614035086</v>
      </c>
      <c r="W7" s="80" t="s">
        <v>749</v>
      </c>
      <c r="X7" s="80">
        <v>7</v>
      </c>
      <c r="AA7" s="112">
        <v>7</v>
      </c>
      <c r="AC7" s="92" t="s">
        <v>808</v>
      </c>
      <c r="AD7" s="80">
        <v>1786</v>
      </c>
      <c r="AE7" s="80">
        <v>313</v>
      </c>
      <c r="AF7" s="80">
        <v>2099</v>
      </c>
      <c r="AG7" s="80">
        <v>100</v>
      </c>
      <c r="AH7" s="88">
        <v>587.00000000000011</v>
      </c>
    </row>
    <row r="8" spans="1:34" x14ac:dyDescent="0.2">
      <c r="A8" s="80" t="s">
        <v>544</v>
      </c>
      <c r="B8" s="80">
        <v>11</v>
      </c>
      <c r="C8" s="80">
        <v>9</v>
      </c>
      <c r="D8" s="80">
        <v>1</v>
      </c>
      <c r="E8" s="80">
        <v>145</v>
      </c>
      <c r="F8" s="115">
        <v>18.125</v>
      </c>
      <c r="G8" s="80">
        <v>1</v>
      </c>
      <c r="H8" s="80">
        <v>0</v>
      </c>
      <c r="I8" s="125">
        <v>68</v>
      </c>
      <c r="J8" s="125" t="s">
        <v>701</v>
      </c>
      <c r="L8" s="101" t="s">
        <v>43</v>
      </c>
      <c r="M8" s="103">
        <v>50</v>
      </c>
      <c r="N8" s="101">
        <v>13</v>
      </c>
      <c r="O8" s="101">
        <v>122</v>
      </c>
      <c r="P8" s="101">
        <v>11</v>
      </c>
      <c r="Q8" s="117">
        <v>11.090909090909092</v>
      </c>
      <c r="R8" s="105">
        <v>3</v>
      </c>
      <c r="S8" s="126">
        <v>24</v>
      </c>
      <c r="T8" s="129">
        <v>27.272727272727273</v>
      </c>
      <c r="U8" s="130">
        <v>2.44</v>
      </c>
      <c r="W8" s="80" t="s">
        <v>726</v>
      </c>
      <c r="X8" s="80">
        <v>5</v>
      </c>
      <c r="AA8" s="112">
        <v>5</v>
      </c>
      <c r="AC8" s="92" t="s">
        <v>809</v>
      </c>
      <c r="AD8" s="80">
        <v>1971</v>
      </c>
      <c r="AE8" s="80">
        <v>311</v>
      </c>
      <c r="AF8" s="80">
        <v>2282</v>
      </c>
      <c r="AG8" s="80">
        <v>129</v>
      </c>
      <c r="AH8" s="88">
        <v>627.5</v>
      </c>
    </row>
    <row r="9" spans="1:34" x14ac:dyDescent="0.2">
      <c r="A9" s="80" t="s">
        <v>43</v>
      </c>
      <c r="B9" s="80">
        <v>8</v>
      </c>
      <c r="C9" s="80">
        <v>7</v>
      </c>
      <c r="D9" s="80">
        <v>1</v>
      </c>
      <c r="E9" s="80">
        <v>91</v>
      </c>
      <c r="F9" s="115">
        <v>15.166666666666666</v>
      </c>
      <c r="G9" s="80">
        <v>1</v>
      </c>
      <c r="H9" s="80">
        <v>0</v>
      </c>
      <c r="I9" s="125">
        <v>55</v>
      </c>
      <c r="J9" s="125" t="s">
        <v>701</v>
      </c>
      <c r="L9" s="86" t="s">
        <v>778</v>
      </c>
      <c r="M9" s="94">
        <v>74.499999999999986</v>
      </c>
      <c r="N9" s="86">
        <v>5</v>
      </c>
      <c r="O9" s="86">
        <v>285</v>
      </c>
      <c r="P9" s="86">
        <v>9</v>
      </c>
      <c r="Q9" s="122">
        <v>31.666666666666668</v>
      </c>
      <c r="R9" s="96">
        <v>2</v>
      </c>
      <c r="S9" s="132">
        <v>22</v>
      </c>
      <c r="T9" s="133">
        <v>49.666666666666657</v>
      </c>
      <c r="U9" s="134">
        <v>3.8255033557046989</v>
      </c>
      <c r="W9" s="80" t="s">
        <v>821</v>
      </c>
      <c r="X9" s="80">
        <v>5</v>
      </c>
      <c r="AA9" s="112">
        <v>5</v>
      </c>
      <c r="AC9" s="92"/>
    </row>
    <row r="10" spans="1:34" x14ac:dyDescent="0.2">
      <c r="A10" s="80" t="s">
        <v>749</v>
      </c>
      <c r="B10" s="80">
        <v>12</v>
      </c>
      <c r="C10" s="80">
        <v>9</v>
      </c>
      <c r="D10" s="80">
        <v>0</v>
      </c>
      <c r="E10" s="80">
        <v>98</v>
      </c>
      <c r="F10" s="115">
        <v>10.888888888888889</v>
      </c>
      <c r="G10" s="80">
        <v>0</v>
      </c>
      <c r="H10" s="80">
        <v>0</v>
      </c>
      <c r="I10" s="125">
        <v>33</v>
      </c>
      <c r="J10" s="125" t="s">
        <v>574</v>
      </c>
      <c r="L10" s="80" t="s">
        <v>773</v>
      </c>
      <c r="M10" s="88">
        <v>37</v>
      </c>
      <c r="N10" s="80">
        <v>10</v>
      </c>
      <c r="O10" s="80">
        <v>88</v>
      </c>
      <c r="P10" s="80">
        <v>9</v>
      </c>
      <c r="Q10" s="115">
        <v>9.7777777777777786</v>
      </c>
      <c r="R10" s="89">
        <v>6</v>
      </c>
      <c r="S10" s="125">
        <v>30</v>
      </c>
      <c r="T10" s="127">
        <v>24.666666666666668</v>
      </c>
      <c r="U10" s="128">
        <v>2.3783783783783785</v>
      </c>
      <c r="W10" s="80" t="s">
        <v>778</v>
      </c>
      <c r="X10" s="80">
        <v>4</v>
      </c>
      <c r="AA10" s="112">
        <v>4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778</v>
      </c>
      <c r="B11" s="80">
        <v>14</v>
      </c>
      <c r="C11" s="80">
        <v>7</v>
      </c>
      <c r="D11" s="80">
        <v>1</v>
      </c>
      <c r="E11" s="80">
        <v>27</v>
      </c>
      <c r="F11" s="118">
        <v>4.5</v>
      </c>
      <c r="G11" s="80">
        <v>0</v>
      </c>
      <c r="H11" s="80">
        <v>0</v>
      </c>
      <c r="I11" s="125">
        <v>11</v>
      </c>
      <c r="J11" s="125" t="s">
        <v>701</v>
      </c>
      <c r="L11" s="80" t="s">
        <v>815</v>
      </c>
      <c r="M11" s="88">
        <v>70</v>
      </c>
      <c r="N11" s="80">
        <v>14</v>
      </c>
      <c r="O11" s="80">
        <v>190</v>
      </c>
      <c r="P11" s="80">
        <v>8</v>
      </c>
      <c r="Q11" s="115">
        <v>23.75</v>
      </c>
      <c r="R11" s="89">
        <v>3</v>
      </c>
      <c r="S11" s="125">
        <v>19</v>
      </c>
      <c r="T11" s="127">
        <v>52.5</v>
      </c>
      <c r="U11" s="128">
        <v>2.7142857142857144</v>
      </c>
      <c r="W11" s="80" t="s">
        <v>811</v>
      </c>
      <c r="X11" s="80">
        <v>3</v>
      </c>
      <c r="AA11" s="112">
        <v>3</v>
      </c>
      <c r="AC11" s="92" t="s">
        <v>808</v>
      </c>
      <c r="AD11" s="84">
        <v>3.5758091993185683</v>
      </c>
      <c r="AF11" s="84">
        <v>20.99</v>
      </c>
      <c r="AH11" s="91">
        <v>5.870000000000001</v>
      </c>
    </row>
    <row r="12" spans="1:34" x14ac:dyDescent="0.2">
      <c r="A12" s="101" t="s">
        <v>91</v>
      </c>
      <c r="B12" s="101">
        <v>6</v>
      </c>
      <c r="C12" s="101">
        <v>5</v>
      </c>
      <c r="D12" s="101">
        <v>0</v>
      </c>
      <c r="E12" s="101">
        <v>21</v>
      </c>
      <c r="F12" s="117">
        <v>4.2</v>
      </c>
      <c r="G12" s="101">
        <v>0</v>
      </c>
      <c r="H12" s="101">
        <v>0</v>
      </c>
      <c r="I12" s="126">
        <v>8</v>
      </c>
      <c r="J12" s="126" t="s">
        <v>574</v>
      </c>
      <c r="K12" s="98"/>
      <c r="L12" s="80" t="s">
        <v>822</v>
      </c>
      <c r="M12" s="88">
        <v>14</v>
      </c>
      <c r="N12" s="80">
        <v>4</v>
      </c>
      <c r="O12" s="80">
        <v>63</v>
      </c>
      <c r="P12" s="80">
        <v>4</v>
      </c>
      <c r="Q12" s="115">
        <v>15.75</v>
      </c>
      <c r="R12" s="89">
        <v>2</v>
      </c>
      <c r="S12" s="125">
        <v>17</v>
      </c>
      <c r="T12" s="127">
        <v>21</v>
      </c>
      <c r="U12" s="128">
        <v>4.5</v>
      </c>
      <c r="W12" s="80" t="s">
        <v>43</v>
      </c>
      <c r="X12" s="80">
        <v>3</v>
      </c>
      <c r="AA12" s="112">
        <v>3</v>
      </c>
      <c r="AC12" s="92" t="s">
        <v>809</v>
      </c>
      <c r="AD12" s="80">
        <v>3.6366533864541832</v>
      </c>
      <c r="AF12" s="84">
        <v>17.689922480620154</v>
      </c>
      <c r="AH12" s="91">
        <v>4.8643410852713176</v>
      </c>
    </row>
    <row r="13" spans="1:34" x14ac:dyDescent="0.2">
      <c r="A13" s="80" t="s">
        <v>821</v>
      </c>
      <c r="B13" s="80">
        <v>6</v>
      </c>
      <c r="C13" s="80">
        <v>6</v>
      </c>
      <c r="D13" s="80">
        <v>3</v>
      </c>
      <c r="E13" s="80">
        <v>184</v>
      </c>
      <c r="F13" s="115">
        <v>61.333333333333336</v>
      </c>
      <c r="G13" s="80">
        <v>1</v>
      </c>
      <c r="H13" s="80">
        <v>0</v>
      </c>
      <c r="I13" s="125">
        <v>69</v>
      </c>
      <c r="J13" s="125" t="s">
        <v>701</v>
      </c>
      <c r="L13" s="80" t="s">
        <v>726</v>
      </c>
      <c r="M13" s="88">
        <v>8</v>
      </c>
      <c r="O13" s="80">
        <v>46</v>
      </c>
      <c r="P13" s="80">
        <v>3</v>
      </c>
      <c r="Q13" s="115">
        <v>15.333333333333334</v>
      </c>
      <c r="R13" s="89">
        <v>3</v>
      </c>
      <c r="S13" s="125">
        <v>32</v>
      </c>
      <c r="T13" s="127">
        <v>16</v>
      </c>
      <c r="U13" s="128">
        <v>5.75</v>
      </c>
      <c r="W13" s="80" t="s">
        <v>773</v>
      </c>
      <c r="X13" s="80">
        <v>2</v>
      </c>
      <c r="Y13" s="80">
        <v>1</v>
      </c>
      <c r="AA13" s="112">
        <v>3</v>
      </c>
    </row>
    <row r="14" spans="1:34" x14ac:dyDescent="0.2">
      <c r="A14" s="98" t="s">
        <v>815</v>
      </c>
      <c r="B14" s="98">
        <v>9</v>
      </c>
      <c r="C14" s="98">
        <v>7</v>
      </c>
      <c r="D14" s="98">
        <v>3</v>
      </c>
      <c r="E14" s="98">
        <v>57</v>
      </c>
      <c r="F14" s="116">
        <v>14.25</v>
      </c>
      <c r="G14" s="98">
        <v>0</v>
      </c>
      <c r="H14" s="98">
        <v>0</v>
      </c>
      <c r="I14" s="131">
        <v>15</v>
      </c>
      <c r="J14" s="131" t="s">
        <v>701</v>
      </c>
      <c r="L14" s="80" t="s">
        <v>823</v>
      </c>
      <c r="M14" s="88">
        <v>3</v>
      </c>
      <c r="O14" s="80">
        <v>24</v>
      </c>
      <c r="P14" s="80">
        <v>2</v>
      </c>
      <c r="Q14" s="115">
        <v>12</v>
      </c>
      <c r="R14" s="89">
        <v>2</v>
      </c>
      <c r="S14" s="125">
        <v>24</v>
      </c>
      <c r="T14" s="127">
        <v>9</v>
      </c>
      <c r="U14" s="128">
        <v>8</v>
      </c>
      <c r="W14" s="80" t="s">
        <v>781</v>
      </c>
      <c r="X14" s="80">
        <v>1</v>
      </c>
      <c r="Y14" s="80">
        <v>1</v>
      </c>
      <c r="AA14" s="112">
        <v>2</v>
      </c>
    </row>
    <row r="15" spans="1:34" x14ac:dyDescent="0.2">
      <c r="A15" s="80" t="s">
        <v>781</v>
      </c>
      <c r="B15" s="80">
        <v>11</v>
      </c>
      <c r="C15" s="80">
        <v>3</v>
      </c>
      <c r="D15" s="80">
        <v>3</v>
      </c>
      <c r="E15" s="80">
        <v>43</v>
      </c>
      <c r="F15" s="118" t="s">
        <v>702</v>
      </c>
      <c r="G15" s="80">
        <v>0</v>
      </c>
      <c r="H15" s="80">
        <v>0</v>
      </c>
      <c r="I15" s="125">
        <v>37</v>
      </c>
      <c r="J15" s="125" t="s">
        <v>701</v>
      </c>
      <c r="L15" s="80" t="s">
        <v>542</v>
      </c>
      <c r="M15" s="88">
        <v>7.833333333333333</v>
      </c>
      <c r="O15" s="80">
        <v>35</v>
      </c>
      <c r="P15" s="80">
        <v>2</v>
      </c>
      <c r="Q15" s="115">
        <v>17.5</v>
      </c>
      <c r="R15" s="89">
        <v>2</v>
      </c>
      <c r="S15" s="125">
        <v>35</v>
      </c>
      <c r="T15" s="127">
        <v>23.5</v>
      </c>
      <c r="U15" s="128">
        <v>4.4680851063829792</v>
      </c>
      <c r="W15" s="80" t="s">
        <v>815</v>
      </c>
      <c r="X15" s="80">
        <v>2</v>
      </c>
      <c r="AA15" s="112">
        <v>2</v>
      </c>
    </row>
    <row r="16" spans="1:34" x14ac:dyDescent="0.2">
      <c r="A16" s="80" t="s">
        <v>381</v>
      </c>
      <c r="B16" s="80">
        <v>4</v>
      </c>
      <c r="C16" s="80">
        <v>4</v>
      </c>
      <c r="D16" s="80">
        <v>0</v>
      </c>
      <c r="E16" s="80">
        <v>41</v>
      </c>
      <c r="F16" s="118">
        <v>10.25</v>
      </c>
      <c r="G16" s="80">
        <v>0</v>
      </c>
      <c r="H16" s="80">
        <v>0</v>
      </c>
      <c r="I16" s="125">
        <v>17</v>
      </c>
      <c r="J16" s="125" t="s">
        <v>574</v>
      </c>
      <c r="L16" s="80" t="s">
        <v>688</v>
      </c>
      <c r="M16" s="88">
        <v>8</v>
      </c>
      <c r="O16" s="80">
        <v>31</v>
      </c>
      <c r="P16" s="80">
        <v>2</v>
      </c>
      <c r="Q16" s="115">
        <v>15.5</v>
      </c>
      <c r="R16" s="89">
        <v>1</v>
      </c>
      <c r="S16" s="125">
        <v>8</v>
      </c>
      <c r="T16" s="127">
        <v>24</v>
      </c>
      <c r="U16" s="128">
        <v>3.875</v>
      </c>
      <c r="W16" s="80" t="s">
        <v>783</v>
      </c>
      <c r="X16" s="80">
        <v>2</v>
      </c>
      <c r="AA16" s="112">
        <v>2</v>
      </c>
    </row>
    <row r="17" spans="1:27" x14ac:dyDescent="0.2">
      <c r="A17" s="98" t="s">
        <v>773</v>
      </c>
      <c r="B17" s="98">
        <v>6</v>
      </c>
      <c r="C17" s="98">
        <v>4</v>
      </c>
      <c r="D17" s="98">
        <v>0</v>
      </c>
      <c r="E17" s="98">
        <v>41</v>
      </c>
      <c r="F17" s="119">
        <v>10.25</v>
      </c>
      <c r="G17" s="98">
        <v>0</v>
      </c>
      <c r="H17" s="98">
        <v>0</v>
      </c>
      <c r="I17" s="131">
        <v>30</v>
      </c>
      <c r="J17" s="131" t="s">
        <v>574</v>
      </c>
      <c r="L17" s="80" t="s">
        <v>544</v>
      </c>
      <c r="M17" s="88">
        <v>14</v>
      </c>
      <c r="N17" s="80">
        <v>1</v>
      </c>
      <c r="O17" s="80">
        <v>75</v>
      </c>
      <c r="P17" s="80">
        <v>1</v>
      </c>
      <c r="Q17" s="115">
        <v>75</v>
      </c>
      <c r="R17" s="89">
        <v>1</v>
      </c>
      <c r="S17" s="125">
        <v>16</v>
      </c>
      <c r="T17" s="127">
        <v>84</v>
      </c>
      <c r="U17" s="128">
        <v>5.3571428571428568</v>
      </c>
      <c r="W17" s="80" t="s">
        <v>542</v>
      </c>
      <c r="X17" s="80">
        <v>1</v>
      </c>
      <c r="AA17" s="112">
        <v>1</v>
      </c>
    </row>
    <row r="18" spans="1:27" x14ac:dyDescent="0.2">
      <c r="A18" s="80" t="s">
        <v>558</v>
      </c>
      <c r="B18" s="80">
        <v>4</v>
      </c>
      <c r="C18" s="80">
        <v>3</v>
      </c>
      <c r="D18" s="80">
        <v>0</v>
      </c>
      <c r="E18" s="80">
        <v>35</v>
      </c>
      <c r="F18" s="118">
        <v>11.666666666666666</v>
      </c>
      <c r="G18" s="80">
        <v>0</v>
      </c>
      <c r="H18" s="80">
        <v>0</v>
      </c>
      <c r="I18" s="125">
        <v>16</v>
      </c>
      <c r="J18" s="125" t="s">
        <v>574</v>
      </c>
      <c r="L18" s="80" t="s">
        <v>811</v>
      </c>
      <c r="M18" s="88">
        <v>10</v>
      </c>
      <c r="O18" s="80">
        <v>47</v>
      </c>
      <c r="P18" s="80">
        <v>1</v>
      </c>
      <c r="Q18" s="115">
        <v>47</v>
      </c>
      <c r="R18" s="89">
        <v>1</v>
      </c>
      <c r="S18" s="125">
        <v>24</v>
      </c>
      <c r="T18" s="127">
        <v>60</v>
      </c>
      <c r="U18" s="128">
        <v>4.7</v>
      </c>
      <c r="W18" s="80" t="s">
        <v>782</v>
      </c>
      <c r="X18" s="80">
        <v>1</v>
      </c>
      <c r="AA18" s="112">
        <v>1</v>
      </c>
    </row>
    <row r="19" spans="1:27" x14ac:dyDescent="0.2">
      <c r="A19" s="80" t="s">
        <v>811</v>
      </c>
      <c r="B19" s="80">
        <v>5</v>
      </c>
      <c r="C19" s="80">
        <v>4</v>
      </c>
      <c r="D19" s="80">
        <v>0</v>
      </c>
      <c r="E19" s="80">
        <v>25</v>
      </c>
      <c r="F19" s="118">
        <v>6.25</v>
      </c>
      <c r="G19" s="80">
        <v>0</v>
      </c>
      <c r="H19" s="80">
        <v>0</v>
      </c>
      <c r="I19" s="125">
        <v>15</v>
      </c>
      <c r="J19" s="125" t="s">
        <v>574</v>
      </c>
      <c r="L19" s="80" t="s">
        <v>746</v>
      </c>
      <c r="M19" s="107">
        <v>5</v>
      </c>
      <c r="N19" s="98">
        <v>1</v>
      </c>
      <c r="O19" s="98">
        <v>27</v>
      </c>
      <c r="P19" s="98"/>
      <c r="Q19" s="116" t="s">
        <v>574</v>
      </c>
      <c r="R19" s="121">
        <v>0</v>
      </c>
      <c r="S19" s="98">
        <v>27</v>
      </c>
      <c r="T19" s="110" t="s">
        <v>574</v>
      </c>
      <c r="U19" s="108">
        <v>5.4</v>
      </c>
      <c r="W19" s="80" t="s">
        <v>775</v>
      </c>
      <c r="X19" s="80">
        <v>1</v>
      </c>
      <c r="AA19" s="112">
        <v>1</v>
      </c>
    </row>
    <row r="20" spans="1:27" x14ac:dyDescent="0.2">
      <c r="A20" s="80" t="s">
        <v>542</v>
      </c>
      <c r="B20" s="80">
        <v>1</v>
      </c>
      <c r="C20" s="80">
        <v>1</v>
      </c>
      <c r="D20" s="80">
        <v>1</v>
      </c>
      <c r="E20" s="80">
        <v>23</v>
      </c>
      <c r="F20" s="118" t="s">
        <v>702</v>
      </c>
      <c r="G20" s="80">
        <v>0</v>
      </c>
      <c r="H20" s="80">
        <v>0</v>
      </c>
      <c r="I20" s="125">
        <v>23</v>
      </c>
      <c r="J20" s="125" t="s">
        <v>701</v>
      </c>
      <c r="L20" s="80" t="s">
        <v>816</v>
      </c>
      <c r="M20" s="107">
        <v>6.666666666666667</v>
      </c>
      <c r="N20" s="98"/>
      <c r="O20" s="98">
        <v>36</v>
      </c>
      <c r="P20" s="98"/>
      <c r="Q20" s="116" t="s">
        <v>574</v>
      </c>
      <c r="R20" s="121">
        <v>0</v>
      </c>
      <c r="S20" s="98">
        <v>6</v>
      </c>
      <c r="T20" s="110" t="s">
        <v>574</v>
      </c>
      <c r="U20" s="108">
        <v>5.3999999999999995</v>
      </c>
      <c r="W20" s="80" t="s">
        <v>688</v>
      </c>
      <c r="X20" s="80">
        <v>1</v>
      </c>
      <c r="AA20" s="112">
        <v>1</v>
      </c>
    </row>
    <row r="21" spans="1:27" x14ac:dyDescent="0.2">
      <c r="A21" s="80" t="s">
        <v>746</v>
      </c>
      <c r="B21" s="80">
        <v>1</v>
      </c>
      <c r="C21" s="80">
        <v>1</v>
      </c>
      <c r="D21" s="80">
        <v>1</v>
      </c>
      <c r="E21" s="80">
        <v>15</v>
      </c>
      <c r="F21" s="118" t="s">
        <v>702</v>
      </c>
      <c r="G21" s="80">
        <v>0</v>
      </c>
      <c r="H21" s="80">
        <v>0</v>
      </c>
      <c r="I21" s="125">
        <v>15</v>
      </c>
      <c r="J21" s="125" t="s">
        <v>701</v>
      </c>
      <c r="L21" s="80" t="s">
        <v>783</v>
      </c>
      <c r="M21" s="107">
        <v>2</v>
      </c>
      <c r="N21" s="98"/>
      <c r="O21" s="98">
        <v>21</v>
      </c>
      <c r="P21" s="98"/>
      <c r="Q21" s="116" t="s">
        <v>574</v>
      </c>
      <c r="R21" s="121">
        <v>0</v>
      </c>
      <c r="S21" s="98">
        <v>21</v>
      </c>
      <c r="T21" s="110" t="s">
        <v>574</v>
      </c>
      <c r="U21" s="108">
        <v>10.5</v>
      </c>
      <c r="W21" s="80" t="s">
        <v>796</v>
      </c>
      <c r="X21" s="80">
        <v>1</v>
      </c>
      <c r="AA21" s="112">
        <v>1</v>
      </c>
    </row>
    <row r="22" spans="1:27" x14ac:dyDescent="0.2">
      <c r="A22" s="80" t="s">
        <v>735</v>
      </c>
      <c r="B22" s="80">
        <v>1</v>
      </c>
      <c r="C22" s="80">
        <v>1</v>
      </c>
      <c r="D22" s="80">
        <v>0</v>
      </c>
      <c r="E22" s="80">
        <v>6</v>
      </c>
      <c r="F22" s="118">
        <v>6</v>
      </c>
      <c r="G22" s="80">
        <v>0</v>
      </c>
      <c r="H22" s="80">
        <v>0</v>
      </c>
      <c r="I22" s="125">
        <v>6</v>
      </c>
      <c r="J22" s="125" t="s">
        <v>574</v>
      </c>
      <c r="L22" s="80" t="s">
        <v>782</v>
      </c>
      <c r="M22" s="107">
        <v>0.16666666666666666</v>
      </c>
      <c r="O22" s="80">
        <v>3</v>
      </c>
      <c r="Q22" s="80" t="s">
        <v>574</v>
      </c>
      <c r="R22" s="80">
        <v>0</v>
      </c>
      <c r="S22" s="80">
        <v>3</v>
      </c>
      <c r="T22" s="80" t="s">
        <v>574</v>
      </c>
      <c r="U22" s="80">
        <v>18</v>
      </c>
      <c r="AA22" s="112"/>
    </row>
    <row r="23" spans="1:27" x14ac:dyDescent="0.2">
      <c r="A23" s="80" t="s">
        <v>796</v>
      </c>
      <c r="B23" s="80">
        <v>1</v>
      </c>
      <c r="C23" s="80">
        <v>1</v>
      </c>
      <c r="D23" s="80">
        <v>0</v>
      </c>
      <c r="E23" s="80">
        <v>2</v>
      </c>
      <c r="F23" s="118">
        <v>2</v>
      </c>
      <c r="G23" s="80">
        <v>0</v>
      </c>
      <c r="H23" s="80">
        <v>0</v>
      </c>
      <c r="I23" s="125">
        <v>2</v>
      </c>
      <c r="J23" s="125" t="s">
        <v>574</v>
      </c>
      <c r="AA23" s="112"/>
    </row>
    <row r="24" spans="1:27" x14ac:dyDescent="0.2">
      <c r="A24" s="80" t="s">
        <v>782</v>
      </c>
      <c r="B24" s="80">
        <v>3</v>
      </c>
      <c r="C24" s="80">
        <v>2</v>
      </c>
      <c r="D24" s="80">
        <v>1</v>
      </c>
      <c r="E24" s="80">
        <v>1</v>
      </c>
      <c r="F24" s="118">
        <v>1</v>
      </c>
      <c r="G24" s="80">
        <v>0</v>
      </c>
      <c r="H24" s="80">
        <v>0</v>
      </c>
      <c r="I24" s="125">
        <v>1</v>
      </c>
      <c r="J24" s="125" t="s">
        <v>701</v>
      </c>
      <c r="L24" s="93" t="s">
        <v>62</v>
      </c>
      <c r="AA24" s="112"/>
    </row>
    <row r="25" spans="1:27" x14ac:dyDescent="0.2">
      <c r="A25" s="80" t="s">
        <v>822</v>
      </c>
      <c r="B25" s="80">
        <v>3</v>
      </c>
      <c r="C25" s="80">
        <v>3</v>
      </c>
      <c r="D25" s="80">
        <v>1</v>
      </c>
      <c r="E25" s="80">
        <v>1</v>
      </c>
      <c r="F25" s="118">
        <v>0.5</v>
      </c>
      <c r="G25" s="80">
        <v>0</v>
      </c>
      <c r="H25" s="80">
        <v>0</v>
      </c>
      <c r="I25" s="125">
        <v>1</v>
      </c>
      <c r="J25" s="125" t="s">
        <v>574</v>
      </c>
      <c r="AA25" s="112"/>
    </row>
    <row r="26" spans="1:27" x14ac:dyDescent="0.2">
      <c r="A26" s="80" t="s">
        <v>816</v>
      </c>
      <c r="B26" s="80">
        <v>5</v>
      </c>
      <c r="C26" s="80">
        <v>2</v>
      </c>
      <c r="D26" s="80">
        <v>1</v>
      </c>
      <c r="E26" s="80">
        <v>0</v>
      </c>
      <c r="F26" s="114">
        <v>0</v>
      </c>
      <c r="G26" s="80">
        <v>0</v>
      </c>
      <c r="H26" s="80">
        <v>0</v>
      </c>
      <c r="I26" s="80">
        <v>0</v>
      </c>
      <c r="J26" s="125" t="s">
        <v>701</v>
      </c>
      <c r="AA26" s="112"/>
    </row>
    <row r="27" spans="1:27" x14ac:dyDescent="0.2">
      <c r="A27" s="80" t="s">
        <v>823</v>
      </c>
      <c r="B27" s="80">
        <v>4</v>
      </c>
      <c r="C27" s="80">
        <v>1</v>
      </c>
      <c r="D27" s="80">
        <v>1</v>
      </c>
      <c r="E27" s="80">
        <v>0</v>
      </c>
      <c r="F27" s="118" t="s">
        <v>702</v>
      </c>
      <c r="G27" s="80">
        <v>0</v>
      </c>
      <c r="H27" s="80">
        <v>0</v>
      </c>
      <c r="I27" s="80">
        <v>0</v>
      </c>
      <c r="J27" s="125" t="s">
        <v>701</v>
      </c>
      <c r="AA27" s="112"/>
    </row>
    <row r="28" spans="1:27" x14ac:dyDescent="0.2">
      <c r="A28" s="80" t="s">
        <v>688</v>
      </c>
      <c r="B28" s="80">
        <v>3</v>
      </c>
      <c r="C28" s="80">
        <v>1</v>
      </c>
      <c r="D28" s="80">
        <v>0</v>
      </c>
      <c r="E28" s="80">
        <v>0</v>
      </c>
      <c r="F28" s="114">
        <v>0</v>
      </c>
      <c r="G28" s="80">
        <v>0</v>
      </c>
      <c r="H28" s="80">
        <v>0</v>
      </c>
      <c r="I28" s="80">
        <v>0</v>
      </c>
      <c r="J28" s="80" t="s">
        <v>574</v>
      </c>
      <c r="AA28" s="112"/>
    </row>
    <row r="29" spans="1:27" x14ac:dyDescent="0.2">
      <c r="A29" s="80" t="s">
        <v>824</v>
      </c>
      <c r="B29" s="80">
        <v>1</v>
      </c>
      <c r="C29" s="80">
        <v>0</v>
      </c>
      <c r="D29" s="80">
        <v>0</v>
      </c>
      <c r="F29" s="118" t="s">
        <v>702</v>
      </c>
      <c r="G29" s="80">
        <v>0</v>
      </c>
      <c r="H29" s="80">
        <v>0</v>
      </c>
      <c r="I29" s="125">
        <v>0</v>
      </c>
      <c r="J29" s="125" t="s">
        <v>574</v>
      </c>
    </row>
    <row r="31" spans="1:27" x14ac:dyDescent="0.2">
      <c r="A31" s="148" t="s">
        <v>620</v>
      </c>
      <c r="B31" s="148"/>
      <c r="C31" s="148"/>
      <c r="D31" s="148"/>
      <c r="E31" s="148"/>
      <c r="F31" s="148"/>
      <c r="G31" s="148"/>
      <c r="H31" s="148"/>
      <c r="I31" s="148"/>
    </row>
    <row r="36" spans="6:27" x14ac:dyDescent="0.2">
      <c r="F36" s="115"/>
      <c r="I36" s="125"/>
      <c r="J36" s="125"/>
      <c r="M36" s="88"/>
      <c r="Q36" s="115"/>
      <c r="R36" s="89"/>
      <c r="S36" s="125"/>
      <c r="T36" s="127"/>
      <c r="U36" s="128"/>
      <c r="AA36" s="112"/>
    </row>
    <row r="37" spans="6:27" x14ac:dyDescent="0.2">
      <c r="F37" s="115"/>
      <c r="I37" s="125"/>
      <c r="J37" s="125"/>
      <c r="M37" s="88"/>
      <c r="Q37" s="115"/>
      <c r="R37" s="89"/>
      <c r="S37" s="125"/>
      <c r="T37" s="127"/>
      <c r="U37" s="128"/>
      <c r="AA37" s="112"/>
    </row>
    <row r="38" spans="6:27" x14ac:dyDescent="0.2">
      <c r="F38" s="115"/>
      <c r="I38" s="125"/>
      <c r="J38" s="125"/>
      <c r="M38" s="88"/>
      <c r="Q38" s="115"/>
      <c r="R38" s="89"/>
      <c r="S38" s="125"/>
      <c r="T38" s="127"/>
      <c r="U38" s="128"/>
      <c r="AA38" s="112"/>
    </row>
    <row r="39" spans="6:27" x14ac:dyDescent="0.2">
      <c r="F39" s="115"/>
      <c r="I39" s="125"/>
      <c r="J39" s="125"/>
      <c r="M39" s="88"/>
      <c r="Q39" s="115"/>
      <c r="R39" s="89"/>
      <c r="S39" s="125"/>
      <c r="T39" s="127"/>
      <c r="U39" s="128"/>
      <c r="AA39" s="112"/>
    </row>
    <row r="40" spans="6:27" x14ac:dyDescent="0.2">
      <c r="F40" s="115"/>
      <c r="I40" s="125"/>
      <c r="J40" s="125"/>
      <c r="M40" s="88"/>
      <c r="Q40" s="115"/>
      <c r="R40" s="89"/>
      <c r="S40" s="125"/>
      <c r="T40" s="127"/>
      <c r="U40" s="128"/>
      <c r="AA40" s="112"/>
    </row>
    <row r="41" spans="6:27" x14ac:dyDescent="0.2">
      <c r="F41" s="115"/>
      <c r="I41" s="125"/>
      <c r="J41" s="125"/>
      <c r="M41" s="88"/>
      <c r="Q41" s="115"/>
      <c r="R41" s="89"/>
      <c r="S41" s="125"/>
      <c r="T41" s="127"/>
      <c r="U41" s="128"/>
      <c r="AA41" s="112"/>
    </row>
    <row r="42" spans="6:27" x14ac:dyDescent="0.2">
      <c r="F42" s="115"/>
      <c r="I42" s="125"/>
      <c r="J42" s="125"/>
      <c r="M42" s="88"/>
      <c r="Q42" s="115"/>
      <c r="R42" s="89"/>
      <c r="S42" s="125"/>
      <c r="T42" s="127"/>
      <c r="U42" s="128"/>
      <c r="AA42" s="112"/>
    </row>
    <row r="43" spans="6:27" x14ac:dyDescent="0.2">
      <c r="F43" s="115"/>
      <c r="I43" s="125"/>
      <c r="J43" s="125"/>
      <c r="M43" s="88"/>
      <c r="Q43" s="115"/>
      <c r="R43" s="89"/>
      <c r="S43" s="125"/>
      <c r="T43" s="127"/>
      <c r="U43" s="128"/>
      <c r="AA43" s="112"/>
    </row>
    <row r="44" spans="6:27" x14ac:dyDescent="0.2">
      <c r="F44" s="115"/>
      <c r="I44" s="125"/>
      <c r="J44" s="125"/>
      <c r="M44" s="88"/>
      <c r="Q44" s="115"/>
      <c r="R44" s="89"/>
      <c r="S44" s="125"/>
      <c r="T44" s="127"/>
      <c r="U44" s="128"/>
      <c r="AA44" s="112"/>
    </row>
    <row r="45" spans="6:27" x14ac:dyDescent="0.2">
      <c r="F45" s="115"/>
      <c r="I45" s="125"/>
      <c r="J45" s="125"/>
      <c r="M45" s="88"/>
      <c r="Q45" s="115"/>
      <c r="R45" s="89"/>
      <c r="S45" s="125"/>
      <c r="T45" s="127"/>
      <c r="U45" s="128"/>
      <c r="AA45" s="112"/>
    </row>
    <row r="46" spans="6:27" x14ac:dyDescent="0.2">
      <c r="F46" s="115"/>
      <c r="I46" s="125"/>
      <c r="J46" s="125"/>
      <c r="M46" s="88"/>
      <c r="Q46" s="115"/>
      <c r="R46" s="89"/>
      <c r="S46" s="125"/>
      <c r="T46" s="127"/>
      <c r="U46" s="128"/>
      <c r="AA46" s="112"/>
    </row>
    <row r="47" spans="6:27" x14ac:dyDescent="0.2">
      <c r="F47" s="115"/>
      <c r="I47" s="125"/>
      <c r="J47" s="125"/>
      <c r="AA47" s="112"/>
    </row>
    <row r="48" spans="6:27" x14ac:dyDescent="0.2">
      <c r="F48" s="115"/>
      <c r="I48" s="125"/>
      <c r="J48" s="125"/>
      <c r="AA48" s="112"/>
    </row>
    <row r="49" spans="6:27" x14ac:dyDescent="0.2">
      <c r="F49" s="115"/>
      <c r="I49" s="125"/>
      <c r="J49" s="125"/>
      <c r="AA49" s="112"/>
    </row>
    <row r="50" spans="6:27" x14ac:dyDescent="0.2">
      <c r="F50" s="115"/>
      <c r="I50" s="125"/>
      <c r="J50" s="125"/>
      <c r="AA50" s="112"/>
    </row>
    <row r="51" spans="6:27" x14ac:dyDescent="0.2">
      <c r="F51" s="115"/>
      <c r="I51" s="125"/>
      <c r="J51" s="125"/>
      <c r="AA51" s="112"/>
    </row>
    <row r="52" spans="6:27" x14ac:dyDescent="0.2">
      <c r="F52" s="115"/>
      <c r="I52" s="125"/>
      <c r="J52" s="125"/>
      <c r="AA52" s="112"/>
    </row>
    <row r="53" spans="6:27" x14ac:dyDescent="0.2">
      <c r="F53" s="115"/>
      <c r="I53" s="125"/>
      <c r="J53" s="125"/>
      <c r="AA53" s="112"/>
    </row>
    <row r="54" spans="6:27" x14ac:dyDescent="0.2">
      <c r="F54" s="115"/>
      <c r="I54" s="125"/>
      <c r="J54" s="125"/>
      <c r="AA54" s="112"/>
    </row>
    <row r="55" spans="6:27" x14ac:dyDescent="0.2">
      <c r="F55" s="115"/>
      <c r="I55" s="125"/>
      <c r="J55" s="125"/>
      <c r="AA55" s="112"/>
    </row>
    <row r="56" spans="6:27" x14ac:dyDescent="0.2">
      <c r="F56" s="115"/>
      <c r="I56" s="125"/>
      <c r="J56" s="125"/>
      <c r="AA56" s="112"/>
    </row>
    <row r="57" spans="6:27" x14ac:dyDescent="0.2">
      <c r="F57" s="115"/>
      <c r="I57" s="125"/>
      <c r="J57" s="125"/>
      <c r="AA57" s="112"/>
    </row>
    <row r="58" spans="6:27" x14ac:dyDescent="0.2">
      <c r="F58" s="115"/>
      <c r="I58" s="125"/>
      <c r="J58" s="125"/>
      <c r="AA58" s="112"/>
    </row>
    <row r="59" spans="6:27" x14ac:dyDescent="0.2">
      <c r="F59" s="115"/>
      <c r="I59" s="125"/>
      <c r="J59" s="125"/>
      <c r="AA59" s="112"/>
    </row>
    <row r="60" spans="6:27" x14ac:dyDescent="0.2">
      <c r="F60" s="115"/>
      <c r="I60" s="125"/>
      <c r="J60" s="125"/>
      <c r="AA60" s="112"/>
    </row>
  </sheetData>
  <mergeCells count="1">
    <mergeCell ref="A31:I31"/>
  </mergeCells>
  <pageMargins left="0.75" right="0.75" top="1" bottom="1" header="0.5" footer="0.5"/>
  <pageSetup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H52"/>
  <sheetViews>
    <sheetView workbookViewId="0">
      <selection activeCell="K4" sqref="K4:K20"/>
    </sheetView>
  </sheetViews>
  <sheetFormatPr defaultRowHeight="12.75" x14ac:dyDescent="0.2"/>
  <cols>
    <col min="1" max="1" width="10.85546875" style="80" bestFit="1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9" width="4" style="80" bestFit="1" customWidth="1"/>
    <col min="10" max="10" width="1.85546875" style="80" bestFit="1" customWidth="1"/>
    <col min="11" max="11" width="4.28515625" style="80" customWidth="1"/>
    <col min="12" max="12" width="9.42578125" style="80" bestFit="1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28515625" style="80" customWidth="1"/>
    <col min="18" max="18" width="3.42578125" style="80" customWidth="1"/>
    <col min="19" max="19" width="3" style="80" customWidth="1"/>
    <col min="20" max="20" width="4.7109375" style="80" bestFit="1" customWidth="1"/>
    <col min="21" max="21" width="5.7109375" style="80" customWidth="1"/>
    <col min="22" max="22" width="4.28515625" style="80" customWidth="1"/>
    <col min="23" max="23" width="10.85546875" style="80" bestFit="1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12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813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0" t="s">
        <v>705</v>
      </c>
      <c r="AF3" s="90" t="s">
        <v>706</v>
      </c>
      <c r="AG3" s="90"/>
    </row>
    <row r="4" spans="1:34" x14ac:dyDescent="0.2">
      <c r="A4" s="80" t="s">
        <v>814</v>
      </c>
      <c r="B4" s="80">
        <v>18</v>
      </c>
      <c r="C4" s="80">
        <v>15</v>
      </c>
      <c r="D4" s="80">
        <v>3</v>
      </c>
      <c r="E4" s="80">
        <v>632</v>
      </c>
      <c r="F4" s="115">
        <v>52.666666666666664</v>
      </c>
      <c r="G4" s="80">
        <v>2</v>
      </c>
      <c r="H4" s="80">
        <v>3</v>
      </c>
      <c r="I4" s="125">
        <v>124</v>
      </c>
      <c r="J4" s="125" t="s">
        <v>701</v>
      </c>
      <c r="L4" s="80" t="s">
        <v>182</v>
      </c>
      <c r="M4" s="88">
        <v>159.5</v>
      </c>
      <c r="N4" s="80">
        <v>45</v>
      </c>
      <c r="O4" s="80">
        <v>400</v>
      </c>
      <c r="P4" s="80">
        <v>31</v>
      </c>
      <c r="Q4" s="115">
        <v>12.903225806451612</v>
      </c>
      <c r="R4" s="89">
        <v>5</v>
      </c>
      <c r="S4" s="125">
        <v>32</v>
      </c>
      <c r="T4" s="127">
        <v>30.870967741935484</v>
      </c>
      <c r="U4" s="128">
        <v>2.5078369905956115</v>
      </c>
      <c r="W4" s="80" t="s">
        <v>814</v>
      </c>
      <c r="X4" s="80">
        <v>13</v>
      </c>
      <c r="Y4" s="80">
        <v>1</v>
      </c>
      <c r="AA4" s="112">
        <v>14</v>
      </c>
      <c r="AC4" s="80">
        <v>9</v>
      </c>
      <c r="AD4" s="80">
        <v>2</v>
      </c>
      <c r="AE4" s="80">
        <v>4</v>
      </c>
      <c r="AF4" s="80">
        <v>3</v>
      </c>
    </row>
    <row r="5" spans="1:34" x14ac:dyDescent="0.2">
      <c r="A5" s="80" t="s">
        <v>802</v>
      </c>
      <c r="B5" s="80">
        <v>17</v>
      </c>
      <c r="C5" s="80">
        <v>15</v>
      </c>
      <c r="D5" s="80">
        <v>1</v>
      </c>
      <c r="E5" s="80">
        <v>418</v>
      </c>
      <c r="F5" s="115">
        <v>29.857142857142858</v>
      </c>
      <c r="G5" s="80">
        <v>2</v>
      </c>
      <c r="H5" s="80">
        <v>1</v>
      </c>
      <c r="I5" s="125">
        <v>103</v>
      </c>
      <c r="J5" s="125" t="s">
        <v>574</v>
      </c>
      <c r="L5" s="80" t="s">
        <v>770</v>
      </c>
      <c r="M5" s="88">
        <v>105</v>
      </c>
      <c r="N5" s="80">
        <v>11</v>
      </c>
      <c r="O5" s="80">
        <v>412</v>
      </c>
      <c r="P5" s="80">
        <v>20</v>
      </c>
      <c r="Q5" s="115">
        <v>20.6</v>
      </c>
      <c r="R5" s="89">
        <v>4</v>
      </c>
      <c r="S5" s="125">
        <v>10</v>
      </c>
      <c r="T5" s="127">
        <v>31.5</v>
      </c>
      <c r="U5" s="128">
        <v>3.9238095238095236</v>
      </c>
      <c r="W5" s="80" t="s">
        <v>101</v>
      </c>
      <c r="X5" s="80">
        <v>11</v>
      </c>
      <c r="Z5" s="80">
        <v>1</v>
      </c>
      <c r="AA5" s="112">
        <v>12</v>
      </c>
    </row>
    <row r="6" spans="1:34" x14ac:dyDescent="0.2">
      <c r="A6" s="80" t="s">
        <v>771</v>
      </c>
      <c r="B6" s="80">
        <v>14</v>
      </c>
      <c r="C6" s="80">
        <v>13</v>
      </c>
      <c r="D6" s="80">
        <v>1</v>
      </c>
      <c r="E6" s="80">
        <v>342</v>
      </c>
      <c r="F6" s="115">
        <v>28.5</v>
      </c>
      <c r="G6" s="80">
        <v>2</v>
      </c>
      <c r="H6" s="80">
        <v>0</v>
      </c>
      <c r="I6" s="125">
        <v>84</v>
      </c>
      <c r="J6" s="125" t="s">
        <v>574</v>
      </c>
      <c r="L6" s="80" t="s">
        <v>814</v>
      </c>
      <c r="M6" s="88">
        <v>61.5</v>
      </c>
      <c r="N6" s="80">
        <v>2</v>
      </c>
      <c r="O6" s="80">
        <v>330</v>
      </c>
      <c r="P6" s="80">
        <v>15</v>
      </c>
      <c r="Q6" s="115">
        <v>22</v>
      </c>
      <c r="R6" s="89">
        <v>4</v>
      </c>
      <c r="S6" s="125">
        <v>11</v>
      </c>
      <c r="T6" s="127">
        <v>24.6</v>
      </c>
      <c r="U6" s="128">
        <v>5.3658536585365857</v>
      </c>
      <c r="W6" s="80" t="s">
        <v>94</v>
      </c>
      <c r="X6" s="80">
        <v>6</v>
      </c>
      <c r="Y6" s="80">
        <v>2</v>
      </c>
      <c r="AA6" s="112">
        <v>8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102</v>
      </c>
      <c r="B7" s="80">
        <v>12</v>
      </c>
      <c r="C7" s="80">
        <v>11</v>
      </c>
      <c r="D7" s="80">
        <v>2</v>
      </c>
      <c r="E7" s="80">
        <v>244</v>
      </c>
      <c r="F7" s="115">
        <v>27.111111111111111</v>
      </c>
      <c r="G7" s="80">
        <v>2</v>
      </c>
      <c r="H7" s="80">
        <v>0</v>
      </c>
      <c r="I7" s="125">
        <v>73</v>
      </c>
      <c r="J7" s="125" t="s">
        <v>701</v>
      </c>
      <c r="L7" s="80" t="s">
        <v>802</v>
      </c>
      <c r="M7" s="88">
        <v>167.33333333333331</v>
      </c>
      <c r="N7" s="80">
        <v>31</v>
      </c>
      <c r="O7" s="80">
        <v>477</v>
      </c>
      <c r="P7" s="80">
        <v>20</v>
      </c>
      <c r="Q7" s="115">
        <v>23.85</v>
      </c>
      <c r="R7" s="89">
        <v>4</v>
      </c>
      <c r="S7" s="125">
        <v>28</v>
      </c>
      <c r="T7" s="127">
        <v>50.199999999999996</v>
      </c>
      <c r="U7" s="128">
        <v>2.8505976095617531</v>
      </c>
      <c r="W7" s="80" t="s">
        <v>102</v>
      </c>
      <c r="X7" s="80">
        <v>6</v>
      </c>
      <c r="Y7" s="80">
        <v>1</v>
      </c>
      <c r="AA7" s="112">
        <v>7</v>
      </c>
      <c r="AC7" s="92" t="s">
        <v>808</v>
      </c>
      <c r="AD7" s="80">
        <v>2671</v>
      </c>
      <c r="AE7" s="80">
        <v>324</v>
      </c>
      <c r="AF7" s="80">
        <v>2995</v>
      </c>
      <c r="AG7" s="80">
        <v>117</v>
      </c>
      <c r="AH7" s="88">
        <v>702.83333333333337</v>
      </c>
    </row>
    <row r="8" spans="1:34" x14ac:dyDescent="0.2">
      <c r="A8" s="80" t="s">
        <v>9</v>
      </c>
      <c r="B8" s="80">
        <v>18</v>
      </c>
      <c r="C8" s="80">
        <v>14</v>
      </c>
      <c r="D8" s="80">
        <v>0</v>
      </c>
      <c r="E8" s="80">
        <v>234</v>
      </c>
      <c r="F8" s="115">
        <v>16.714285714285715</v>
      </c>
      <c r="G8" s="80">
        <v>2</v>
      </c>
      <c r="H8" s="80">
        <v>0</v>
      </c>
      <c r="I8" s="125">
        <v>62</v>
      </c>
      <c r="J8" s="125" t="s">
        <v>574</v>
      </c>
      <c r="L8" s="80" t="s">
        <v>94</v>
      </c>
      <c r="M8" s="88">
        <v>169.33333333333331</v>
      </c>
      <c r="N8" s="80">
        <v>30</v>
      </c>
      <c r="O8" s="80">
        <v>575</v>
      </c>
      <c r="P8" s="80">
        <v>23</v>
      </c>
      <c r="Q8" s="115">
        <v>25</v>
      </c>
      <c r="R8" s="89">
        <v>3</v>
      </c>
      <c r="S8" s="125">
        <v>25</v>
      </c>
      <c r="T8" s="127">
        <v>44.173913043478258</v>
      </c>
      <c r="U8" s="128">
        <v>3.3956692913385829</v>
      </c>
      <c r="W8" s="80" t="s">
        <v>297</v>
      </c>
      <c r="X8" s="80">
        <v>7</v>
      </c>
      <c r="AA8" s="112">
        <v>7</v>
      </c>
      <c r="AC8" s="92" t="s">
        <v>809</v>
      </c>
      <c r="AD8" s="80">
        <v>2718</v>
      </c>
      <c r="AE8" s="80">
        <v>268</v>
      </c>
      <c r="AF8" s="80">
        <v>2996</v>
      </c>
      <c r="AG8" s="80">
        <v>138</v>
      </c>
      <c r="AH8" s="88">
        <v>805.33333333333337</v>
      </c>
    </row>
    <row r="9" spans="1:34" x14ac:dyDescent="0.2">
      <c r="A9" s="98" t="s">
        <v>297</v>
      </c>
      <c r="B9" s="98">
        <v>17</v>
      </c>
      <c r="C9" s="98">
        <v>11</v>
      </c>
      <c r="D9" s="98">
        <v>6</v>
      </c>
      <c r="E9" s="98">
        <v>83</v>
      </c>
      <c r="F9" s="116">
        <v>16.600000000000001</v>
      </c>
      <c r="G9" s="98">
        <v>0</v>
      </c>
      <c r="H9" s="98">
        <v>0</v>
      </c>
      <c r="I9" s="131">
        <v>26</v>
      </c>
      <c r="J9" s="131" t="s">
        <v>701</v>
      </c>
      <c r="L9" s="101" t="s">
        <v>765</v>
      </c>
      <c r="M9" s="103">
        <v>92.666666666666671</v>
      </c>
      <c r="N9" s="101">
        <v>4</v>
      </c>
      <c r="O9" s="101">
        <v>485</v>
      </c>
      <c r="P9" s="101">
        <v>12</v>
      </c>
      <c r="Q9" s="117">
        <v>40.416666666666664</v>
      </c>
      <c r="R9" s="105">
        <v>2</v>
      </c>
      <c r="S9" s="126">
        <v>32</v>
      </c>
      <c r="T9" s="129">
        <v>46.333333333333336</v>
      </c>
      <c r="U9" s="130">
        <v>5.2338129496402876</v>
      </c>
      <c r="W9" s="80" t="s">
        <v>770</v>
      </c>
      <c r="X9" s="80">
        <v>3</v>
      </c>
      <c r="Y9" s="80">
        <v>3</v>
      </c>
      <c r="AA9" s="112">
        <v>6</v>
      </c>
      <c r="AC9" s="92"/>
    </row>
    <row r="10" spans="1:34" x14ac:dyDescent="0.2">
      <c r="A10" s="80" t="s">
        <v>182</v>
      </c>
      <c r="B10" s="80">
        <v>15</v>
      </c>
      <c r="C10" s="80">
        <v>12</v>
      </c>
      <c r="D10" s="80">
        <v>1</v>
      </c>
      <c r="E10" s="80">
        <v>182</v>
      </c>
      <c r="F10" s="115">
        <v>16.545454545454547</v>
      </c>
      <c r="G10" s="80">
        <v>1</v>
      </c>
      <c r="H10" s="80">
        <v>0</v>
      </c>
      <c r="I10" s="125">
        <v>57</v>
      </c>
      <c r="J10" s="125" t="s">
        <v>701</v>
      </c>
      <c r="L10" s="80" t="s">
        <v>542</v>
      </c>
      <c r="M10" s="88">
        <v>18</v>
      </c>
      <c r="N10" s="80">
        <v>1</v>
      </c>
      <c r="O10" s="80">
        <v>78</v>
      </c>
      <c r="P10" s="80">
        <v>3</v>
      </c>
      <c r="Q10" s="115">
        <v>26</v>
      </c>
      <c r="R10" s="89">
        <v>2</v>
      </c>
      <c r="S10" s="125">
        <v>27</v>
      </c>
      <c r="T10" s="127">
        <v>36</v>
      </c>
      <c r="U10" s="128">
        <v>4.333333333333333</v>
      </c>
      <c r="W10" s="80" t="s">
        <v>9</v>
      </c>
      <c r="X10" s="80">
        <v>5</v>
      </c>
      <c r="AA10" s="112">
        <v>5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94</v>
      </c>
      <c r="B11" s="80">
        <v>18</v>
      </c>
      <c r="C11" s="80">
        <v>14</v>
      </c>
      <c r="D11" s="80">
        <v>5</v>
      </c>
      <c r="E11" s="80">
        <v>133</v>
      </c>
      <c r="F11" s="115">
        <v>14.777777777777779</v>
      </c>
      <c r="G11" s="80">
        <v>0</v>
      </c>
      <c r="H11" s="80">
        <v>0</v>
      </c>
      <c r="I11" s="125">
        <v>38</v>
      </c>
      <c r="J11" s="125" t="s">
        <v>574</v>
      </c>
      <c r="L11" s="80" t="s">
        <v>43</v>
      </c>
      <c r="M11" s="88">
        <v>9</v>
      </c>
      <c r="N11" s="80">
        <v>1</v>
      </c>
      <c r="O11" s="80">
        <v>44</v>
      </c>
      <c r="P11" s="80">
        <v>2</v>
      </c>
      <c r="Q11" s="115">
        <v>22</v>
      </c>
      <c r="R11" s="89">
        <v>2</v>
      </c>
      <c r="S11" s="125">
        <v>44</v>
      </c>
      <c r="T11" s="127">
        <v>27</v>
      </c>
      <c r="U11" s="128">
        <v>4.8888888888888893</v>
      </c>
      <c r="W11" s="80" t="s">
        <v>182</v>
      </c>
      <c r="X11" s="80">
        <v>2</v>
      </c>
      <c r="Y11" s="80">
        <v>1</v>
      </c>
      <c r="AA11" s="112">
        <v>3</v>
      </c>
      <c r="AC11" s="92" t="s">
        <v>808</v>
      </c>
      <c r="AD11" s="80">
        <v>4.2613232155560823</v>
      </c>
      <c r="AF11" s="84">
        <v>25.5982905982906</v>
      </c>
      <c r="AH11" s="91">
        <v>6.0071225071225074</v>
      </c>
    </row>
    <row r="12" spans="1:34" x14ac:dyDescent="0.2">
      <c r="A12" s="101" t="s">
        <v>770</v>
      </c>
      <c r="B12" s="101">
        <v>17</v>
      </c>
      <c r="C12" s="101">
        <v>15</v>
      </c>
      <c r="D12" s="101">
        <v>0</v>
      </c>
      <c r="E12" s="101">
        <v>211</v>
      </c>
      <c r="F12" s="117">
        <v>14.066666666666666</v>
      </c>
      <c r="G12" s="101">
        <v>1</v>
      </c>
      <c r="H12" s="101">
        <v>0</v>
      </c>
      <c r="I12" s="126">
        <v>54</v>
      </c>
      <c r="J12" s="126" t="s">
        <v>574</v>
      </c>
      <c r="L12" s="80" t="s">
        <v>746</v>
      </c>
      <c r="M12" s="88">
        <v>7</v>
      </c>
      <c r="O12" s="80">
        <v>30</v>
      </c>
      <c r="P12" s="80">
        <v>1</v>
      </c>
      <c r="Q12" s="115">
        <v>30</v>
      </c>
      <c r="R12" s="89">
        <v>1</v>
      </c>
      <c r="S12" s="125">
        <v>25</v>
      </c>
      <c r="T12" s="127">
        <v>42</v>
      </c>
      <c r="U12" s="128">
        <v>4.2857142857142856</v>
      </c>
      <c r="W12" s="80" t="s">
        <v>765</v>
      </c>
      <c r="X12" s="80">
        <v>3</v>
      </c>
      <c r="AA12" s="112">
        <v>3</v>
      </c>
      <c r="AC12" s="92" t="s">
        <v>809</v>
      </c>
      <c r="AD12" s="84">
        <v>3.7201986754966887</v>
      </c>
      <c r="AF12" s="80">
        <v>21.710144927536231</v>
      </c>
      <c r="AH12" s="91">
        <v>5.8357487922705316</v>
      </c>
    </row>
    <row r="13" spans="1:34" x14ac:dyDescent="0.2">
      <c r="A13" s="80" t="s">
        <v>542</v>
      </c>
      <c r="B13" s="80">
        <v>8</v>
      </c>
      <c r="C13" s="80">
        <v>4</v>
      </c>
      <c r="D13" s="80">
        <v>2</v>
      </c>
      <c r="E13" s="80">
        <v>55</v>
      </c>
      <c r="F13" s="115">
        <v>27.5</v>
      </c>
      <c r="G13" s="80">
        <v>0</v>
      </c>
      <c r="H13" s="80">
        <v>0</v>
      </c>
      <c r="I13" s="125">
        <v>22</v>
      </c>
      <c r="J13" s="125" t="s">
        <v>701</v>
      </c>
      <c r="L13" s="80" t="s">
        <v>33</v>
      </c>
      <c r="M13" s="88">
        <v>8</v>
      </c>
      <c r="N13" s="80">
        <v>1</v>
      </c>
      <c r="O13" s="80">
        <v>17</v>
      </c>
      <c r="P13" s="80">
        <v>1</v>
      </c>
      <c r="Q13" s="115">
        <v>17</v>
      </c>
      <c r="R13" s="89">
        <v>1</v>
      </c>
      <c r="S13" s="125">
        <v>17</v>
      </c>
      <c r="T13" s="127">
        <v>48</v>
      </c>
      <c r="U13" s="128">
        <v>2.125</v>
      </c>
      <c r="W13" s="80" t="s">
        <v>802</v>
      </c>
      <c r="X13" s="80">
        <v>3</v>
      </c>
      <c r="AA13" s="112">
        <v>3</v>
      </c>
    </row>
    <row r="14" spans="1:34" x14ac:dyDescent="0.2">
      <c r="A14" s="80" t="s">
        <v>765</v>
      </c>
      <c r="B14" s="80">
        <v>12</v>
      </c>
      <c r="C14" s="80">
        <v>6</v>
      </c>
      <c r="D14" s="80">
        <v>2</v>
      </c>
      <c r="E14" s="80">
        <v>51</v>
      </c>
      <c r="F14" s="115">
        <v>12.75</v>
      </c>
      <c r="G14" s="80">
        <v>0</v>
      </c>
      <c r="H14" s="80">
        <v>0</v>
      </c>
      <c r="I14" s="125">
        <v>26</v>
      </c>
      <c r="J14" s="125" t="s">
        <v>574</v>
      </c>
      <c r="L14" s="80" t="s">
        <v>297</v>
      </c>
      <c r="M14" s="88">
        <v>1</v>
      </c>
      <c r="N14" s="80">
        <v>1</v>
      </c>
      <c r="O14" s="80">
        <v>0</v>
      </c>
      <c r="Q14" s="115" t="s">
        <v>574</v>
      </c>
      <c r="R14" s="89">
        <v>0</v>
      </c>
      <c r="S14" s="125">
        <v>0</v>
      </c>
      <c r="T14" s="127" t="s">
        <v>574</v>
      </c>
      <c r="U14" s="128">
        <v>0</v>
      </c>
      <c r="W14" s="80" t="s">
        <v>771</v>
      </c>
      <c r="X14" s="80">
        <v>3</v>
      </c>
      <c r="AA14" s="112">
        <v>3</v>
      </c>
    </row>
    <row r="15" spans="1:34" x14ac:dyDescent="0.2">
      <c r="A15" s="80" t="s">
        <v>735</v>
      </c>
      <c r="B15" s="80">
        <v>6</v>
      </c>
      <c r="C15" s="80">
        <v>6</v>
      </c>
      <c r="D15" s="80">
        <v>2</v>
      </c>
      <c r="E15" s="80">
        <v>47</v>
      </c>
      <c r="F15" s="115">
        <v>11.75</v>
      </c>
      <c r="G15" s="80">
        <v>0</v>
      </c>
      <c r="H15" s="80">
        <v>0</v>
      </c>
      <c r="I15" s="125">
        <v>15</v>
      </c>
      <c r="J15" s="125" t="s">
        <v>701</v>
      </c>
      <c r="L15" s="80" t="s">
        <v>810</v>
      </c>
      <c r="M15" s="88">
        <v>2</v>
      </c>
      <c r="O15" s="80">
        <v>6</v>
      </c>
      <c r="Q15" s="115" t="s">
        <v>574</v>
      </c>
      <c r="R15" s="89">
        <v>0</v>
      </c>
      <c r="S15" s="125">
        <v>6</v>
      </c>
      <c r="T15" s="127" t="s">
        <v>574</v>
      </c>
      <c r="U15" s="128">
        <v>3</v>
      </c>
      <c r="W15" s="80" t="s">
        <v>542</v>
      </c>
      <c r="X15" s="80">
        <v>1</v>
      </c>
      <c r="Y15" s="80">
        <v>1</v>
      </c>
      <c r="AA15" s="112">
        <v>2</v>
      </c>
    </row>
    <row r="16" spans="1:34" x14ac:dyDescent="0.2">
      <c r="A16" s="80" t="s">
        <v>101</v>
      </c>
      <c r="B16" s="80">
        <v>8</v>
      </c>
      <c r="C16" s="80">
        <v>5</v>
      </c>
      <c r="D16" s="80">
        <v>1</v>
      </c>
      <c r="E16" s="80">
        <v>31</v>
      </c>
      <c r="F16" s="115">
        <v>7.75</v>
      </c>
      <c r="G16" s="80">
        <v>0</v>
      </c>
      <c r="H16" s="80">
        <v>0</v>
      </c>
      <c r="I16" s="125">
        <v>19</v>
      </c>
      <c r="J16" s="125" t="s">
        <v>574</v>
      </c>
      <c r="L16" s="80" t="s">
        <v>544</v>
      </c>
      <c r="M16" s="88">
        <v>5</v>
      </c>
      <c r="O16" s="80">
        <v>39</v>
      </c>
      <c r="Q16" s="115" t="s">
        <v>574</v>
      </c>
      <c r="R16" s="89">
        <v>0</v>
      </c>
      <c r="S16" s="125">
        <v>39</v>
      </c>
      <c r="T16" s="127" t="s">
        <v>574</v>
      </c>
      <c r="U16" s="128">
        <v>7.8</v>
      </c>
      <c r="W16" s="80" t="s">
        <v>810</v>
      </c>
      <c r="X16" s="80">
        <v>1</v>
      </c>
      <c r="AA16" s="112">
        <v>1</v>
      </c>
    </row>
    <row r="17" spans="1:27" x14ac:dyDescent="0.2">
      <c r="A17" s="80" t="s">
        <v>811</v>
      </c>
      <c r="B17" s="80">
        <v>2</v>
      </c>
      <c r="C17" s="80">
        <v>2</v>
      </c>
      <c r="D17" s="80">
        <v>2</v>
      </c>
      <c r="E17" s="80">
        <v>6</v>
      </c>
      <c r="F17" s="115" t="s">
        <v>702</v>
      </c>
      <c r="G17" s="80">
        <v>0</v>
      </c>
      <c r="H17" s="80">
        <v>0</v>
      </c>
      <c r="I17" s="125">
        <v>4</v>
      </c>
      <c r="J17" s="125" t="s">
        <v>701</v>
      </c>
      <c r="M17" s="88"/>
      <c r="Q17" s="115"/>
      <c r="W17" s="80" t="s">
        <v>558</v>
      </c>
      <c r="X17" s="80">
        <v>1</v>
      </c>
      <c r="AA17" s="112">
        <v>1</v>
      </c>
    </row>
    <row r="18" spans="1:27" x14ac:dyDescent="0.2">
      <c r="A18" s="80" t="s">
        <v>558</v>
      </c>
      <c r="B18" s="80">
        <v>4</v>
      </c>
      <c r="C18" s="80">
        <v>1</v>
      </c>
      <c r="D18" s="80">
        <v>0</v>
      </c>
      <c r="E18" s="80">
        <v>1</v>
      </c>
      <c r="F18" s="115">
        <v>1</v>
      </c>
      <c r="G18" s="80">
        <v>0</v>
      </c>
      <c r="H18" s="80">
        <v>0</v>
      </c>
      <c r="I18" s="125">
        <v>1</v>
      </c>
      <c r="J18" s="125" t="s">
        <v>574</v>
      </c>
      <c r="L18" s="93" t="s">
        <v>62</v>
      </c>
      <c r="M18" s="88"/>
      <c r="W18" s="80" t="s">
        <v>544</v>
      </c>
      <c r="X18" s="80">
        <v>1</v>
      </c>
      <c r="AA18" s="112">
        <v>1</v>
      </c>
    </row>
    <row r="19" spans="1:27" x14ac:dyDescent="0.2">
      <c r="A19" s="80" t="s">
        <v>43</v>
      </c>
      <c r="B19" s="80">
        <v>2</v>
      </c>
      <c r="C19" s="80">
        <v>1</v>
      </c>
      <c r="D19" s="80">
        <v>1</v>
      </c>
      <c r="E19" s="80">
        <v>1</v>
      </c>
      <c r="F19" s="115" t="s">
        <v>702</v>
      </c>
      <c r="G19" s="80">
        <v>0</v>
      </c>
      <c r="H19" s="80">
        <v>0</v>
      </c>
      <c r="I19" s="125">
        <v>1</v>
      </c>
      <c r="J19" s="125" t="s">
        <v>701</v>
      </c>
      <c r="S19" s="80" t="s">
        <v>807</v>
      </c>
    </row>
    <row r="20" spans="1:27" x14ac:dyDescent="0.2">
      <c r="A20" s="80" t="s">
        <v>810</v>
      </c>
      <c r="B20" s="80">
        <v>3</v>
      </c>
      <c r="C20" s="80">
        <v>1</v>
      </c>
      <c r="D20" s="80">
        <v>0</v>
      </c>
      <c r="E20" s="80">
        <v>0</v>
      </c>
      <c r="F20" s="115">
        <v>0</v>
      </c>
      <c r="G20" s="80">
        <v>0</v>
      </c>
      <c r="H20" s="80">
        <v>0</v>
      </c>
      <c r="I20" s="125">
        <v>0</v>
      </c>
      <c r="J20" s="125" t="s">
        <v>574</v>
      </c>
    </row>
    <row r="21" spans="1:27" x14ac:dyDescent="0.2">
      <c r="A21" s="80" t="s">
        <v>33</v>
      </c>
      <c r="B21" s="80">
        <v>1</v>
      </c>
      <c r="C21" s="80">
        <v>0</v>
      </c>
      <c r="D21" s="80">
        <v>0</v>
      </c>
      <c r="F21" s="115" t="s">
        <v>702</v>
      </c>
      <c r="G21" s="80">
        <v>0</v>
      </c>
      <c r="H21" s="80">
        <v>0</v>
      </c>
      <c r="I21" s="125">
        <v>0</v>
      </c>
      <c r="J21" s="125" t="s">
        <v>574</v>
      </c>
      <c r="AA21" s="112"/>
    </row>
    <row r="22" spans="1:27" x14ac:dyDescent="0.2">
      <c r="A22" s="80" t="s">
        <v>746</v>
      </c>
      <c r="B22" s="80">
        <v>4</v>
      </c>
      <c r="C22" s="80">
        <v>0</v>
      </c>
      <c r="D22" s="80">
        <v>0</v>
      </c>
      <c r="F22" s="115" t="s">
        <v>702</v>
      </c>
      <c r="G22" s="80">
        <v>0</v>
      </c>
      <c r="H22" s="80">
        <v>0</v>
      </c>
      <c r="I22" s="125">
        <v>0</v>
      </c>
      <c r="J22" s="125" t="s">
        <v>574</v>
      </c>
      <c r="AA22" s="112"/>
    </row>
    <row r="23" spans="1:27" x14ac:dyDescent="0.2">
      <c r="A23" s="80" t="s">
        <v>544</v>
      </c>
      <c r="B23" s="80">
        <v>2</v>
      </c>
      <c r="C23" s="80">
        <v>0</v>
      </c>
      <c r="D23" s="80">
        <v>0</v>
      </c>
      <c r="F23" s="115" t="s">
        <v>702</v>
      </c>
      <c r="G23" s="80">
        <v>0</v>
      </c>
      <c r="H23" s="80">
        <v>0</v>
      </c>
      <c r="I23" s="125">
        <v>0</v>
      </c>
      <c r="J23" s="125" t="s">
        <v>574</v>
      </c>
      <c r="AA23" s="112"/>
    </row>
    <row r="24" spans="1:27" x14ac:dyDescent="0.2">
      <c r="F24" s="115"/>
      <c r="I24" s="125"/>
      <c r="J24" s="125"/>
      <c r="AA24" s="112"/>
    </row>
    <row r="25" spans="1:27" x14ac:dyDescent="0.2">
      <c r="A25" s="148" t="s">
        <v>620</v>
      </c>
      <c r="B25" s="148"/>
      <c r="C25" s="148"/>
      <c r="D25" s="148"/>
      <c r="E25" s="148"/>
      <c r="F25" s="148"/>
      <c r="G25" s="148"/>
      <c r="H25" s="148"/>
      <c r="I25" s="148"/>
      <c r="J25" s="125"/>
      <c r="AA25" s="112"/>
    </row>
    <row r="26" spans="1:27" x14ac:dyDescent="0.2">
      <c r="AA26" s="112"/>
    </row>
    <row r="27" spans="1:27" x14ac:dyDescent="0.2">
      <c r="J27" s="98"/>
      <c r="AA27" s="112"/>
    </row>
    <row r="28" spans="1:27" x14ac:dyDescent="0.2">
      <c r="J28" s="98"/>
      <c r="AA28" s="112"/>
    </row>
    <row r="29" spans="1:27" x14ac:dyDescent="0.2">
      <c r="F29" s="85"/>
      <c r="AA29" s="112"/>
    </row>
    <row r="30" spans="1:27" x14ac:dyDescent="0.2">
      <c r="L30" s="98"/>
      <c r="M30" s="107"/>
      <c r="N30" s="98"/>
      <c r="O30" s="98"/>
      <c r="P30" s="98"/>
      <c r="Q30" s="116"/>
      <c r="R30" s="109"/>
      <c r="S30" s="131"/>
      <c r="T30" s="123"/>
      <c r="U30" s="124"/>
      <c r="AA30" s="112"/>
    </row>
    <row r="31" spans="1:27" x14ac:dyDescent="0.2">
      <c r="F31" s="115"/>
      <c r="I31" s="125"/>
      <c r="J31" s="125"/>
      <c r="L31" s="98"/>
      <c r="M31" s="107"/>
      <c r="N31" s="98"/>
      <c r="O31" s="98"/>
      <c r="P31" s="98"/>
      <c r="Q31" s="116"/>
      <c r="R31" s="109"/>
      <c r="S31" s="131"/>
      <c r="T31" s="123"/>
      <c r="U31" s="124"/>
      <c r="AA31" s="112"/>
    </row>
    <row r="32" spans="1:27" x14ac:dyDescent="0.2">
      <c r="F32" s="115"/>
      <c r="I32" s="125"/>
      <c r="J32" s="125"/>
      <c r="L32" s="98"/>
      <c r="M32" s="107"/>
      <c r="N32" s="98"/>
      <c r="O32" s="98"/>
      <c r="P32" s="98"/>
      <c r="Q32" s="116"/>
      <c r="R32" s="109"/>
      <c r="S32" s="131"/>
      <c r="T32" s="123"/>
      <c r="U32" s="124"/>
      <c r="AA32" s="112"/>
    </row>
    <row r="33" spans="6:27" x14ac:dyDescent="0.2">
      <c r="F33" s="115"/>
      <c r="I33" s="125"/>
      <c r="J33" s="125"/>
      <c r="L33" s="98"/>
      <c r="M33" s="107"/>
      <c r="N33" s="98"/>
      <c r="O33" s="98"/>
      <c r="P33" s="98"/>
      <c r="Q33" s="116"/>
      <c r="R33" s="109"/>
      <c r="S33" s="131"/>
      <c r="T33" s="123"/>
      <c r="U33" s="124"/>
      <c r="AA33" s="112"/>
    </row>
    <row r="34" spans="6:27" x14ac:dyDescent="0.2">
      <c r="F34" s="115"/>
      <c r="I34" s="125"/>
      <c r="J34" s="125"/>
      <c r="L34" s="98"/>
      <c r="M34" s="107"/>
      <c r="N34" s="98"/>
      <c r="O34" s="98"/>
      <c r="P34" s="98"/>
      <c r="Q34" s="116"/>
      <c r="R34" s="109"/>
      <c r="S34" s="131"/>
      <c r="T34" s="123"/>
      <c r="U34" s="124"/>
      <c r="AA34" s="112"/>
    </row>
    <row r="35" spans="6:27" x14ac:dyDescent="0.2">
      <c r="F35" s="115"/>
      <c r="I35" s="125"/>
      <c r="J35" s="125"/>
      <c r="L35" s="98"/>
      <c r="M35" s="107"/>
      <c r="N35" s="98"/>
      <c r="O35" s="98"/>
      <c r="P35" s="98"/>
      <c r="Q35" s="116"/>
      <c r="R35" s="109"/>
      <c r="S35" s="131"/>
      <c r="T35" s="123"/>
      <c r="U35" s="124"/>
      <c r="AA35" s="112"/>
    </row>
    <row r="36" spans="6:27" x14ac:dyDescent="0.2">
      <c r="F36" s="115"/>
      <c r="I36" s="125"/>
      <c r="J36" s="125"/>
      <c r="AA36" s="112"/>
    </row>
    <row r="37" spans="6:27" x14ac:dyDescent="0.2">
      <c r="F37" s="115"/>
      <c r="I37" s="125"/>
      <c r="J37" s="125"/>
      <c r="AA37" s="112"/>
    </row>
    <row r="38" spans="6:27" x14ac:dyDescent="0.2">
      <c r="F38" s="115"/>
      <c r="I38" s="125"/>
      <c r="J38" s="125"/>
      <c r="AA38" s="112"/>
    </row>
    <row r="39" spans="6:27" x14ac:dyDescent="0.2">
      <c r="F39" s="115"/>
      <c r="I39" s="125"/>
      <c r="J39" s="125"/>
      <c r="AA39" s="112"/>
    </row>
    <row r="40" spans="6:27" x14ac:dyDescent="0.2">
      <c r="F40" s="115"/>
      <c r="I40" s="125"/>
      <c r="J40" s="125"/>
      <c r="AA40" s="112"/>
    </row>
    <row r="41" spans="6:27" x14ac:dyDescent="0.2">
      <c r="F41" s="115"/>
      <c r="I41" s="125"/>
      <c r="J41" s="125"/>
      <c r="AA41" s="112"/>
    </row>
    <row r="42" spans="6:27" x14ac:dyDescent="0.2">
      <c r="F42" s="115"/>
      <c r="I42" s="125"/>
      <c r="J42" s="125"/>
      <c r="AA42" s="112"/>
    </row>
    <row r="43" spans="6:27" x14ac:dyDescent="0.2">
      <c r="F43" s="115"/>
      <c r="I43" s="125"/>
      <c r="J43" s="125"/>
    </row>
    <row r="44" spans="6:27" x14ac:dyDescent="0.2">
      <c r="F44" s="115"/>
      <c r="I44" s="125"/>
      <c r="J44" s="125"/>
    </row>
    <row r="45" spans="6:27" x14ac:dyDescent="0.2">
      <c r="F45" s="115"/>
      <c r="I45" s="125"/>
      <c r="J45" s="125"/>
    </row>
    <row r="46" spans="6:27" x14ac:dyDescent="0.2">
      <c r="F46" s="115"/>
      <c r="I46" s="125"/>
      <c r="J46" s="125"/>
    </row>
    <row r="47" spans="6:27" x14ac:dyDescent="0.2">
      <c r="F47" s="115"/>
      <c r="I47" s="125"/>
      <c r="J47" s="125"/>
    </row>
    <row r="48" spans="6:27" x14ac:dyDescent="0.2">
      <c r="F48" s="115"/>
      <c r="I48" s="125"/>
      <c r="J48" s="125"/>
    </row>
    <row r="49" spans="6:10" x14ac:dyDescent="0.2">
      <c r="F49" s="115"/>
      <c r="I49" s="125"/>
      <c r="J49" s="125"/>
    </row>
    <row r="50" spans="6:10" x14ac:dyDescent="0.2">
      <c r="F50" s="115"/>
      <c r="I50" s="125"/>
      <c r="J50" s="125"/>
    </row>
    <row r="51" spans="6:10" x14ac:dyDescent="0.2">
      <c r="F51" s="115"/>
      <c r="I51" s="125"/>
      <c r="J51" s="125"/>
    </row>
    <row r="52" spans="6:10" x14ac:dyDescent="0.2">
      <c r="F52" s="115"/>
      <c r="I52" s="125"/>
      <c r="J52" s="125"/>
    </row>
  </sheetData>
  <mergeCells count="1">
    <mergeCell ref="A25:I25"/>
  </mergeCells>
  <pageMargins left="0.75" right="0.75" top="1" bottom="1" header="0.5" footer="0.5"/>
  <pageSetup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H60"/>
  <sheetViews>
    <sheetView workbookViewId="0">
      <selection activeCell="K4" sqref="K4:K20"/>
    </sheetView>
  </sheetViews>
  <sheetFormatPr defaultRowHeight="12.75" x14ac:dyDescent="0.2"/>
  <cols>
    <col min="1" max="1" width="14.7109375" style="80" customWidth="1"/>
    <col min="2" max="3" width="3" style="80" bestFit="1" customWidth="1"/>
    <col min="4" max="4" width="3.5703125" style="80" bestFit="1" customWidth="1"/>
    <col min="5" max="5" width="4" style="80" bestFit="1" customWidth="1"/>
    <col min="6" max="6" width="5.42578125" style="80" bestFit="1" customWidth="1"/>
    <col min="7" max="7" width="3" style="80" bestFit="1" customWidth="1"/>
    <col min="8" max="8" width="4" style="80" bestFit="1" customWidth="1"/>
    <col min="9" max="9" width="4.28515625" style="80" customWidth="1"/>
    <col min="10" max="10" width="1.85546875" style="80" bestFit="1" customWidth="1"/>
    <col min="11" max="11" width="4.28515625" style="80" customWidth="1"/>
    <col min="12" max="12" width="14.140625" style="80" customWidth="1"/>
    <col min="13" max="13" width="7.140625" style="80" bestFit="1" customWidth="1"/>
    <col min="14" max="14" width="3" style="80" bestFit="1" customWidth="1"/>
    <col min="15" max="15" width="4" style="80" bestFit="1" customWidth="1"/>
    <col min="16" max="16" width="3" style="80" bestFit="1" customWidth="1"/>
    <col min="17" max="17" width="6.42578125" style="80" bestFit="1" customWidth="1"/>
    <col min="18" max="18" width="3" style="80" customWidth="1"/>
    <col min="19" max="19" width="3.7109375" style="80" customWidth="1"/>
    <col min="20" max="20" width="4.7109375" style="80" bestFit="1" customWidth="1"/>
    <col min="21" max="21" width="4.42578125" style="80" bestFit="1" customWidth="1"/>
    <col min="22" max="22" width="4.28515625" style="80" customWidth="1"/>
    <col min="23" max="23" width="14.28515625" style="80" customWidth="1"/>
    <col min="24" max="24" width="3" style="80" bestFit="1" customWidth="1"/>
    <col min="25" max="25" width="3.28515625" style="80" bestFit="1" customWidth="1"/>
    <col min="26" max="26" width="2" style="80" bestFit="1" customWidth="1"/>
    <col min="27" max="27" width="3.5703125" style="80" bestFit="1" customWidth="1"/>
    <col min="28" max="28" width="4.28515625" style="80" customWidth="1"/>
    <col min="29" max="29" width="12.42578125" style="80" bestFit="1" customWidth="1"/>
    <col min="30" max="30" width="5.140625" style="80" bestFit="1" customWidth="1"/>
    <col min="31" max="31" width="4.5703125" style="80" bestFit="1" customWidth="1"/>
    <col min="32" max="32" width="5.7109375" style="80" customWidth="1"/>
    <col min="33" max="33" width="7" style="80" customWidth="1"/>
    <col min="34" max="34" width="8.5703125" style="80" customWidth="1"/>
    <col min="35" max="16384" width="9.140625" style="80"/>
  </cols>
  <sheetData>
    <row r="1" spans="1:34" ht="74.25" customHeight="1" x14ac:dyDescent="0.2">
      <c r="H1" s="100" t="s">
        <v>817</v>
      </c>
    </row>
    <row r="2" spans="1:34" x14ac:dyDescent="0.2">
      <c r="A2" s="81" t="s">
        <v>60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 t="s">
        <v>61</v>
      </c>
      <c r="M2" s="81"/>
      <c r="N2" s="81"/>
      <c r="O2" s="81"/>
      <c r="P2" s="81"/>
      <c r="Q2" s="81"/>
      <c r="R2" s="81"/>
      <c r="S2" s="81"/>
      <c r="T2" s="81"/>
      <c r="U2" s="81"/>
      <c r="V2" s="81"/>
      <c r="W2" s="81" t="s">
        <v>692</v>
      </c>
      <c r="X2" s="81"/>
      <c r="Y2" s="81"/>
      <c r="Z2" s="81"/>
      <c r="AA2" s="81"/>
      <c r="AB2" s="81"/>
      <c r="AC2" s="81" t="s">
        <v>707</v>
      </c>
      <c r="AD2" s="81"/>
      <c r="AE2" s="81"/>
      <c r="AF2" s="81"/>
      <c r="AG2" s="81"/>
      <c r="AH2" s="81"/>
    </row>
    <row r="3" spans="1:34" x14ac:dyDescent="0.2">
      <c r="A3" s="90" t="s">
        <v>682</v>
      </c>
      <c r="B3" s="82" t="s">
        <v>1</v>
      </c>
      <c r="C3" s="82" t="s">
        <v>2</v>
      </c>
      <c r="D3" s="82" t="s">
        <v>3</v>
      </c>
      <c r="E3" s="82" t="s">
        <v>683</v>
      </c>
      <c r="F3" s="82" t="s">
        <v>684</v>
      </c>
      <c r="G3" s="82">
        <v>50</v>
      </c>
      <c r="H3" s="82">
        <v>100</v>
      </c>
      <c r="J3" s="82" t="s">
        <v>5</v>
      </c>
      <c r="K3" s="82"/>
      <c r="L3" s="90" t="s">
        <v>682</v>
      </c>
      <c r="M3" s="82" t="s">
        <v>693</v>
      </c>
      <c r="N3" s="82" t="s">
        <v>1</v>
      </c>
      <c r="O3" s="82" t="s">
        <v>683</v>
      </c>
      <c r="P3" s="82" t="s">
        <v>694</v>
      </c>
      <c r="Q3" s="82" t="s">
        <v>684</v>
      </c>
      <c r="S3" s="82" t="s">
        <v>26</v>
      </c>
      <c r="T3" s="82" t="s">
        <v>695</v>
      </c>
      <c r="U3" s="82" t="s">
        <v>696</v>
      </c>
      <c r="V3" s="82"/>
      <c r="W3" s="90" t="s">
        <v>682</v>
      </c>
      <c r="X3" s="90" t="s">
        <v>697</v>
      </c>
      <c r="Y3" s="90" t="s">
        <v>698</v>
      </c>
      <c r="Z3" s="90" t="s">
        <v>699</v>
      </c>
      <c r="AA3" s="90" t="s">
        <v>700</v>
      </c>
      <c r="AB3" s="90"/>
      <c r="AC3" s="90" t="s">
        <v>703</v>
      </c>
      <c r="AD3" s="90" t="s">
        <v>704</v>
      </c>
      <c r="AE3" s="92" t="s">
        <v>818</v>
      </c>
      <c r="AF3" s="90" t="s">
        <v>705</v>
      </c>
      <c r="AG3" s="90" t="s">
        <v>706</v>
      </c>
    </row>
    <row r="4" spans="1:34" x14ac:dyDescent="0.2">
      <c r="A4" s="80" t="s">
        <v>43</v>
      </c>
      <c r="B4" s="80">
        <v>14</v>
      </c>
      <c r="C4" s="80">
        <v>12</v>
      </c>
      <c r="D4" s="80">
        <v>1</v>
      </c>
      <c r="E4" s="80">
        <v>575</v>
      </c>
      <c r="F4" s="115">
        <v>52.272727272727273</v>
      </c>
      <c r="G4" s="80">
        <v>6</v>
      </c>
      <c r="H4" s="80">
        <v>1</v>
      </c>
      <c r="I4" s="125">
        <v>101</v>
      </c>
      <c r="J4" s="125" t="s">
        <v>574</v>
      </c>
      <c r="L4" s="80" t="s">
        <v>775</v>
      </c>
      <c r="M4" s="88">
        <v>153.5</v>
      </c>
      <c r="N4" s="80">
        <v>30</v>
      </c>
      <c r="O4" s="80">
        <v>499</v>
      </c>
      <c r="P4" s="80">
        <v>24</v>
      </c>
      <c r="Q4" s="115">
        <v>20.791666666666668</v>
      </c>
      <c r="R4" s="89">
        <v>4</v>
      </c>
      <c r="S4" s="125">
        <v>31</v>
      </c>
      <c r="T4" s="127">
        <v>38.375</v>
      </c>
      <c r="U4" s="128">
        <v>3.2508143322475571</v>
      </c>
      <c r="W4" s="80" t="s">
        <v>778</v>
      </c>
      <c r="X4" s="80">
        <v>10</v>
      </c>
      <c r="AA4" s="112">
        <v>10</v>
      </c>
      <c r="AC4" s="80">
        <v>6</v>
      </c>
      <c r="AD4" s="80">
        <v>3</v>
      </c>
      <c r="AE4" s="80">
        <v>1</v>
      </c>
      <c r="AF4" s="80">
        <v>5</v>
      </c>
      <c r="AG4" s="80">
        <v>3</v>
      </c>
    </row>
    <row r="5" spans="1:34" x14ac:dyDescent="0.2">
      <c r="A5" s="80" t="s">
        <v>381</v>
      </c>
      <c r="B5" s="80">
        <v>13</v>
      </c>
      <c r="C5" s="80">
        <v>11</v>
      </c>
      <c r="D5" s="80">
        <v>0</v>
      </c>
      <c r="E5" s="80">
        <v>302</v>
      </c>
      <c r="F5" s="115">
        <v>27.454545454545453</v>
      </c>
      <c r="G5" s="80">
        <v>0</v>
      </c>
      <c r="H5" s="80">
        <v>1</v>
      </c>
      <c r="I5" s="125">
        <v>101</v>
      </c>
      <c r="J5" s="125" t="s">
        <v>574</v>
      </c>
      <c r="L5" s="80" t="s">
        <v>33</v>
      </c>
      <c r="M5" s="88">
        <v>101</v>
      </c>
      <c r="N5" s="80">
        <v>22</v>
      </c>
      <c r="O5" s="80">
        <v>251</v>
      </c>
      <c r="P5" s="80">
        <v>15</v>
      </c>
      <c r="Q5" s="115">
        <v>16.733333333333334</v>
      </c>
      <c r="R5" s="89">
        <v>4</v>
      </c>
      <c r="S5" s="125">
        <v>15</v>
      </c>
      <c r="T5" s="127">
        <v>40.4</v>
      </c>
      <c r="U5" s="128">
        <v>2.4851485148514851</v>
      </c>
      <c r="W5" s="80" t="s">
        <v>749</v>
      </c>
      <c r="X5" s="80">
        <v>6</v>
      </c>
      <c r="AA5" s="112">
        <v>6</v>
      </c>
    </row>
    <row r="6" spans="1:34" x14ac:dyDescent="0.2">
      <c r="A6" s="80" t="s">
        <v>558</v>
      </c>
      <c r="B6" s="80">
        <v>6</v>
      </c>
      <c r="C6" s="80">
        <v>5</v>
      </c>
      <c r="D6" s="80">
        <v>0</v>
      </c>
      <c r="E6" s="80">
        <v>122</v>
      </c>
      <c r="F6" s="115">
        <v>24.4</v>
      </c>
      <c r="G6" s="80">
        <v>1</v>
      </c>
      <c r="H6" s="80">
        <v>0</v>
      </c>
      <c r="I6" s="125">
        <v>72</v>
      </c>
      <c r="J6" s="125" t="s">
        <v>574</v>
      </c>
      <c r="L6" s="80" t="s">
        <v>778</v>
      </c>
      <c r="M6" s="88">
        <v>67.166666666666671</v>
      </c>
      <c r="N6" s="80">
        <v>9</v>
      </c>
      <c r="O6" s="80">
        <v>266</v>
      </c>
      <c r="P6" s="80">
        <v>14</v>
      </c>
      <c r="Q6" s="115">
        <v>19</v>
      </c>
      <c r="R6" s="89">
        <v>3</v>
      </c>
      <c r="S6" s="125">
        <v>10</v>
      </c>
      <c r="T6" s="127">
        <v>28.785714285714285</v>
      </c>
      <c r="U6" s="128">
        <v>3.9602977667493793</v>
      </c>
      <c r="W6" s="80" t="s">
        <v>726</v>
      </c>
      <c r="X6" s="80">
        <v>4</v>
      </c>
      <c r="Z6" s="80">
        <v>1</v>
      </c>
      <c r="AA6" s="112">
        <v>5</v>
      </c>
      <c r="AC6" s="92"/>
      <c r="AD6" s="92" t="s">
        <v>709</v>
      </c>
      <c r="AE6" s="92" t="s">
        <v>73</v>
      </c>
      <c r="AF6" s="92" t="s">
        <v>4</v>
      </c>
      <c r="AG6" s="92" t="s">
        <v>710</v>
      </c>
      <c r="AH6" s="92" t="s">
        <v>23</v>
      </c>
    </row>
    <row r="7" spans="1:34" x14ac:dyDescent="0.2">
      <c r="A7" s="80" t="s">
        <v>749</v>
      </c>
      <c r="B7" s="80">
        <v>13</v>
      </c>
      <c r="C7" s="80">
        <v>11</v>
      </c>
      <c r="D7" s="80">
        <v>1</v>
      </c>
      <c r="E7" s="80">
        <v>216</v>
      </c>
      <c r="F7" s="115">
        <v>21.6</v>
      </c>
      <c r="G7" s="80">
        <v>0</v>
      </c>
      <c r="H7" s="80">
        <v>0</v>
      </c>
      <c r="I7" s="125">
        <v>45</v>
      </c>
      <c r="J7" s="125" t="s">
        <v>574</v>
      </c>
      <c r="L7" s="80" t="s">
        <v>781</v>
      </c>
      <c r="M7" s="88">
        <v>93</v>
      </c>
      <c r="N7" s="80">
        <v>15</v>
      </c>
      <c r="O7" s="80">
        <v>267</v>
      </c>
      <c r="P7" s="80">
        <v>14</v>
      </c>
      <c r="Q7" s="115">
        <v>19.071428571428573</v>
      </c>
      <c r="R7" s="89">
        <v>3</v>
      </c>
      <c r="S7" s="125">
        <v>26</v>
      </c>
      <c r="T7" s="127">
        <v>39.857142857142854</v>
      </c>
      <c r="U7" s="128">
        <v>2.870967741935484</v>
      </c>
      <c r="W7" s="80" t="s">
        <v>43</v>
      </c>
      <c r="X7" s="80">
        <v>4</v>
      </c>
      <c r="Y7" s="80">
        <v>1</v>
      </c>
      <c r="AA7" s="112">
        <v>5</v>
      </c>
      <c r="AC7" s="92" t="s">
        <v>808</v>
      </c>
      <c r="AD7" s="80">
        <v>2127</v>
      </c>
      <c r="AE7" s="80">
        <v>322</v>
      </c>
      <c r="AF7" s="80">
        <v>2449</v>
      </c>
      <c r="AG7" s="80">
        <v>119</v>
      </c>
      <c r="AH7" s="88">
        <v>688.33333333333337</v>
      </c>
    </row>
    <row r="8" spans="1:34" x14ac:dyDescent="0.2">
      <c r="A8" s="98" t="s">
        <v>33</v>
      </c>
      <c r="B8" s="98">
        <v>13</v>
      </c>
      <c r="C8" s="98">
        <v>9</v>
      </c>
      <c r="D8" s="98">
        <v>4</v>
      </c>
      <c r="E8" s="98">
        <v>76</v>
      </c>
      <c r="F8" s="116">
        <v>15.2</v>
      </c>
      <c r="G8" s="98">
        <v>0</v>
      </c>
      <c r="H8" s="98">
        <v>0</v>
      </c>
      <c r="I8" s="131">
        <v>27</v>
      </c>
      <c r="J8" s="131" t="s">
        <v>574</v>
      </c>
      <c r="L8" s="98" t="s">
        <v>43</v>
      </c>
      <c r="M8" s="107">
        <v>95</v>
      </c>
      <c r="N8" s="98">
        <v>14</v>
      </c>
      <c r="O8" s="98">
        <v>294</v>
      </c>
      <c r="P8" s="98">
        <v>13</v>
      </c>
      <c r="Q8" s="116">
        <v>22.615384615384617</v>
      </c>
      <c r="R8" s="109">
        <v>3</v>
      </c>
      <c r="S8" s="131">
        <v>25</v>
      </c>
      <c r="T8" s="123">
        <v>43.846153846153847</v>
      </c>
      <c r="U8" s="124">
        <v>3.094736842105263</v>
      </c>
      <c r="W8" s="80" t="s">
        <v>773</v>
      </c>
      <c r="X8" s="80">
        <v>5</v>
      </c>
      <c r="AA8" s="112">
        <v>5</v>
      </c>
      <c r="AC8" s="92" t="s">
        <v>809</v>
      </c>
      <c r="AD8" s="80">
        <v>2096</v>
      </c>
      <c r="AE8" s="80">
        <v>220</v>
      </c>
      <c r="AF8" s="80">
        <v>2316</v>
      </c>
      <c r="AG8" s="80">
        <v>126</v>
      </c>
      <c r="AH8" s="88">
        <v>672.83333333333337</v>
      </c>
    </row>
    <row r="9" spans="1:34" x14ac:dyDescent="0.2">
      <c r="A9" s="80" t="s">
        <v>783</v>
      </c>
      <c r="B9" s="80">
        <v>12</v>
      </c>
      <c r="C9" s="80">
        <v>12</v>
      </c>
      <c r="D9" s="80">
        <v>2</v>
      </c>
      <c r="E9" s="80">
        <v>145</v>
      </c>
      <c r="F9" s="115">
        <v>14.5</v>
      </c>
      <c r="G9" s="80">
        <v>1</v>
      </c>
      <c r="H9" s="80">
        <v>0</v>
      </c>
      <c r="I9" s="125">
        <v>82</v>
      </c>
      <c r="J9" s="125" t="s">
        <v>701</v>
      </c>
      <c r="L9" s="101" t="s">
        <v>773</v>
      </c>
      <c r="M9" s="103">
        <v>51</v>
      </c>
      <c r="N9" s="101">
        <v>12</v>
      </c>
      <c r="O9" s="101">
        <v>166</v>
      </c>
      <c r="P9" s="101">
        <v>13</v>
      </c>
      <c r="Q9" s="117">
        <v>12.76923076923077</v>
      </c>
      <c r="R9" s="105">
        <v>3</v>
      </c>
      <c r="S9" s="126">
        <v>21</v>
      </c>
      <c r="T9" s="129">
        <v>23.53846153846154</v>
      </c>
      <c r="U9" s="130">
        <v>3.2549019607843137</v>
      </c>
      <c r="W9" s="80" t="s">
        <v>33</v>
      </c>
      <c r="X9" s="80">
        <v>4</v>
      </c>
      <c r="AA9" s="112">
        <v>4</v>
      </c>
      <c r="AC9" s="92"/>
    </row>
    <row r="10" spans="1:34" x14ac:dyDescent="0.2">
      <c r="A10" s="80" t="s">
        <v>726</v>
      </c>
      <c r="B10" s="80">
        <v>15</v>
      </c>
      <c r="C10" s="80">
        <v>13</v>
      </c>
      <c r="D10" s="80">
        <v>0</v>
      </c>
      <c r="E10" s="80">
        <v>188</v>
      </c>
      <c r="F10" s="115">
        <v>14.461538461538462</v>
      </c>
      <c r="G10" s="80">
        <v>0</v>
      </c>
      <c r="H10" s="80">
        <v>0</v>
      </c>
      <c r="I10" s="125">
        <v>49</v>
      </c>
      <c r="J10" s="125" t="s">
        <v>574</v>
      </c>
      <c r="L10" s="80" t="s">
        <v>811</v>
      </c>
      <c r="M10" s="88">
        <v>22.333333333333332</v>
      </c>
      <c r="N10" s="80">
        <v>3</v>
      </c>
      <c r="O10" s="80">
        <v>107</v>
      </c>
      <c r="P10" s="80">
        <v>6</v>
      </c>
      <c r="Q10" s="115">
        <v>17.833333333333332</v>
      </c>
      <c r="R10" s="89">
        <v>3</v>
      </c>
      <c r="S10" s="125">
        <v>8</v>
      </c>
      <c r="T10" s="127">
        <v>22.333333333333332</v>
      </c>
      <c r="U10" s="128">
        <v>4.7910447761194028</v>
      </c>
      <c r="W10" s="80" t="s">
        <v>775</v>
      </c>
      <c r="X10" s="80">
        <v>4</v>
      </c>
      <c r="AA10" s="112">
        <v>4</v>
      </c>
      <c r="AC10" s="92"/>
      <c r="AD10" s="92" t="s">
        <v>711</v>
      </c>
      <c r="AE10" s="92"/>
      <c r="AF10" s="92" t="s">
        <v>712</v>
      </c>
      <c r="AG10" s="92"/>
      <c r="AH10" s="92" t="s">
        <v>713</v>
      </c>
    </row>
    <row r="11" spans="1:34" x14ac:dyDescent="0.2">
      <c r="A11" s="80" t="s">
        <v>773</v>
      </c>
      <c r="B11" s="80">
        <v>7</v>
      </c>
      <c r="C11" s="80">
        <v>7</v>
      </c>
      <c r="D11" s="80">
        <v>0</v>
      </c>
      <c r="E11" s="80">
        <v>80</v>
      </c>
      <c r="F11" s="115">
        <v>11.428571428571429</v>
      </c>
      <c r="G11" s="80">
        <v>0</v>
      </c>
      <c r="H11" s="80">
        <v>0</v>
      </c>
      <c r="I11" s="125">
        <v>29</v>
      </c>
      <c r="J11" s="125" t="s">
        <v>574</v>
      </c>
      <c r="L11" s="80" t="s">
        <v>782</v>
      </c>
      <c r="M11" s="88">
        <v>18</v>
      </c>
      <c r="N11" s="80">
        <v>2</v>
      </c>
      <c r="O11" s="80">
        <v>80</v>
      </c>
      <c r="P11" s="80">
        <v>4</v>
      </c>
      <c r="Q11" s="115">
        <v>20</v>
      </c>
      <c r="R11" s="89">
        <v>2</v>
      </c>
      <c r="S11" s="125">
        <v>26</v>
      </c>
      <c r="T11" s="127">
        <v>27</v>
      </c>
      <c r="U11" s="128">
        <v>4.4444444444444446</v>
      </c>
      <c r="W11" s="80" t="s">
        <v>558</v>
      </c>
      <c r="X11" s="80">
        <v>1</v>
      </c>
      <c r="Z11" s="80">
        <v>2</v>
      </c>
      <c r="AA11" s="112">
        <v>3</v>
      </c>
      <c r="AC11" s="92" t="s">
        <v>808</v>
      </c>
      <c r="AD11" s="84">
        <v>3.5578692493946731</v>
      </c>
      <c r="AF11" s="84">
        <v>20.579831932773111</v>
      </c>
      <c r="AH11" s="91">
        <v>5.784313725490196</v>
      </c>
    </row>
    <row r="12" spans="1:34" x14ac:dyDescent="0.2">
      <c r="A12" s="98" t="s">
        <v>815</v>
      </c>
      <c r="B12" s="98">
        <v>9</v>
      </c>
      <c r="C12" s="98">
        <v>7</v>
      </c>
      <c r="D12" s="98">
        <v>1</v>
      </c>
      <c r="E12" s="98">
        <v>57</v>
      </c>
      <c r="F12" s="116">
        <v>9.5</v>
      </c>
      <c r="G12" s="98">
        <v>0</v>
      </c>
      <c r="H12" s="98">
        <v>0</v>
      </c>
      <c r="I12" s="131">
        <v>23</v>
      </c>
      <c r="J12" s="131" t="s">
        <v>701</v>
      </c>
      <c r="L12" s="80" t="s">
        <v>815</v>
      </c>
      <c r="M12" s="88">
        <v>15.333333333333332</v>
      </c>
      <c r="N12" s="80">
        <v>5</v>
      </c>
      <c r="O12" s="80">
        <v>43</v>
      </c>
      <c r="P12" s="80">
        <v>3</v>
      </c>
      <c r="Q12" s="115">
        <v>14.333333333333334</v>
      </c>
      <c r="R12" s="89">
        <v>2</v>
      </c>
      <c r="S12" s="125">
        <v>25</v>
      </c>
      <c r="T12" s="127">
        <v>30.666666666666668</v>
      </c>
      <c r="U12" s="128">
        <v>2.8043478260869565</v>
      </c>
      <c r="W12" s="80" t="s">
        <v>781</v>
      </c>
      <c r="X12" s="80">
        <v>2</v>
      </c>
      <c r="Y12" s="80">
        <v>1</v>
      </c>
      <c r="AA12" s="112">
        <v>3</v>
      </c>
      <c r="AC12" s="92" t="s">
        <v>809</v>
      </c>
      <c r="AD12" s="80">
        <v>3.4421600198166953</v>
      </c>
      <c r="AF12" s="84">
        <v>18.38095238095238</v>
      </c>
      <c r="AH12" s="91">
        <v>5.3399470899470902</v>
      </c>
    </row>
    <row r="13" spans="1:34" x14ac:dyDescent="0.2">
      <c r="A13" s="80" t="s">
        <v>778</v>
      </c>
      <c r="B13" s="80">
        <v>16</v>
      </c>
      <c r="C13" s="80">
        <v>12</v>
      </c>
      <c r="D13" s="80">
        <v>2</v>
      </c>
      <c r="E13" s="80">
        <v>84</v>
      </c>
      <c r="F13" s="115">
        <v>8.4</v>
      </c>
      <c r="G13" s="80">
        <v>0</v>
      </c>
      <c r="H13" s="80">
        <v>0</v>
      </c>
      <c r="I13" s="125">
        <v>31</v>
      </c>
      <c r="J13" s="125" t="s">
        <v>574</v>
      </c>
      <c r="L13" s="80" t="s">
        <v>726</v>
      </c>
      <c r="M13" s="88">
        <v>20</v>
      </c>
      <c r="N13" s="80">
        <v>2</v>
      </c>
      <c r="O13" s="80">
        <v>70</v>
      </c>
      <c r="P13" s="80">
        <v>2</v>
      </c>
      <c r="Q13" s="115">
        <v>35</v>
      </c>
      <c r="R13" s="89">
        <v>2</v>
      </c>
      <c r="S13" s="125">
        <v>34</v>
      </c>
      <c r="T13" s="127">
        <v>60</v>
      </c>
      <c r="U13" s="128">
        <v>3.5</v>
      </c>
      <c r="W13" s="80" t="s">
        <v>811</v>
      </c>
      <c r="X13" s="80">
        <v>3</v>
      </c>
      <c r="AA13" s="112">
        <v>3</v>
      </c>
    </row>
    <row r="14" spans="1:34" x14ac:dyDescent="0.2">
      <c r="A14" s="80" t="s">
        <v>811</v>
      </c>
      <c r="B14" s="80">
        <v>10</v>
      </c>
      <c r="C14" s="80">
        <v>8</v>
      </c>
      <c r="D14" s="80">
        <v>1</v>
      </c>
      <c r="E14" s="80">
        <v>57</v>
      </c>
      <c r="F14" s="115">
        <v>8.1428571428571423</v>
      </c>
      <c r="G14" s="80">
        <v>0</v>
      </c>
      <c r="H14" s="80">
        <v>0</v>
      </c>
      <c r="I14" s="125">
        <v>23</v>
      </c>
      <c r="J14" s="125" t="s">
        <v>574</v>
      </c>
      <c r="L14" s="80" t="s">
        <v>685</v>
      </c>
      <c r="M14" s="88">
        <v>7</v>
      </c>
      <c r="N14" s="80">
        <v>1</v>
      </c>
      <c r="O14" s="80">
        <v>20</v>
      </c>
      <c r="P14" s="80">
        <v>2</v>
      </c>
      <c r="Q14" s="115">
        <v>10</v>
      </c>
      <c r="R14" s="89">
        <v>2</v>
      </c>
      <c r="S14" s="125">
        <v>20</v>
      </c>
      <c r="T14" s="127">
        <v>21</v>
      </c>
      <c r="U14" s="128">
        <v>2.8571428571428572</v>
      </c>
      <c r="W14" s="80" t="s">
        <v>735</v>
      </c>
      <c r="X14" s="80">
        <v>1</v>
      </c>
      <c r="AA14" s="112">
        <v>1</v>
      </c>
    </row>
    <row r="15" spans="1:34" x14ac:dyDescent="0.2">
      <c r="A15" s="101" t="s">
        <v>775</v>
      </c>
      <c r="B15" s="101">
        <v>16</v>
      </c>
      <c r="C15" s="101">
        <v>11</v>
      </c>
      <c r="D15" s="101">
        <v>3</v>
      </c>
      <c r="E15" s="101">
        <v>53</v>
      </c>
      <c r="F15" s="117">
        <v>6.625</v>
      </c>
      <c r="G15" s="101">
        <v>0</v>
      </c>
      <c r="H15" s="101">
        <v>0</v>
      </c>
      <c r="I15" s="126">
        <v>14</v>
      </c>
      <c r="J15" s="126" t="s">
        <v>574</v>
      </c>
      <c r="L15" s="80" t="s">
        <v>749</v>
      </c>
      <c r="M15" s="88">
        <v>8.5</v>
      </c>
      <c r="O15" s="80">
        <v>40</v>
      </c>
      <c r="P15" s="80">
        <v>2</v>
      </c>
      <c r="Q15" s="115">
        <v>20</v>
      </c>
      <c r="R15" s="89">
        <v>2</v>
      </c>
      <c r="S15" s="125">
        <v>34</v>
      </c>
      <c r="T15" s="127">
        <v>25.5</v>
      </c>
      <c r="U15" s="128">
        <v>4.7058823529411766</v>
      </c>
      <c r="W15" s="80" t="s">
        <v>783</v>
      </c>
      <c r="X15" s="80">
        <v>1</v>
      </c>
      <c r="AA15" s="112">
        <v>1</v>
      </c>
    </row>
    <row r="16" spans="1:34" x14ac:dyDescent="0.2">
      <c r="A16" s="80" t="s">
        <v>735</v>
      </c>
      <c r="B16" s="80">
        <v>5</v>
      </c>
      <c r="C16" s="80">
        <v>3</v>
      </c>
      <c r="D16" s="80">
        <v>0</v>
      </c>
      <c r="E16" s="80">
        <v>37</v>
      </c>
      <c r="F16" s="115">
        <v>12.333333333333334</v>
      </c>
      <c r="G16" s="80">
        <v>0</v>
      </c>
      <c r="H16" s="80">
        <v>0</v>
      </c>
      <c r="I16" s="125">
        <v>17</v>
      </c>
      <c r="J16" s="125" t="s">
        <v>574</v>
      </c>
      <c r="L16" s="80" t="s">
        <v>544</v>
      </c>
      <c r="M16" s="88">
        <v>11</v>
      </c>
      <c r="N16" s="80">
        <v>1</v>
      </c>
      <c r="O16" s="80">
        <v>42</v>
      </c>
      <c r="P16" s="80">
        <v>1</v>
      </c>
      <c r="Q16" s="115">
        <v>42</v>
      </c>
      <c r="R16" s="89">
        <v>1</v>
      </c>
      <c r="S16" s="125">
        <v>21</v>
      </c>
      <c r="T16" s="127">
        <v>66</v>
      </c>
      <c r="U16" s="128">
        <v>3.8181818181818183</v>
      </c>
      <c r="W16" s="80" t="s">
        <v>685</v>
      </c>
      <c r="Y16" s="80">
        <v>1</v>
      </c>
      <c r="AA16" s="112">
        <v>1</v>
      </c>
    </row>
    <row r="17" spans="1:27" x14ac:dyDescent="0.2">
      <c r="A17" s="80" t="s">
        <v>685</v>
      </c>
      <c r="B17" s="80">
        <v>1</v>
      </c>
      <c r="C17" s="80">
        <v>1</v>
      </c>
      <c r="D17" s="80">
        <v>1</v>
      </c>
      <c r="E17" s="80">
        <v>33</v>
      </c>
      <c r="F17" s="118" t="s">
        <v>702</v>
      </c>
      <c r="G17" s="80">
        <v>0</v>
      </c>
      <c r="H17" s="80">
        <v>0</v>
      </c>
      <c r="I17" s="125">
        <v>33</v>
      </c>
      <c r="J17" s="125" t="s">
        <v>701</v>
      </c>
      <c r="L17" s="80" t="s">
        <v>381</v>
      </c>
      <c r="M17" s="88">
        <v>2</v>
      </c>
      <c r="N17" s="80">
        <v>1</v>
      </c>
      <c r="O17" s="80">
        <v>11</v>
      </c>
      <c r="Q17" s="115" t="s">
        <v>574</v>
      </c>
      <c r="R17" s="89">
        <v>0</v>
      </c>
      <c r="S17" s="125">
        <v>11</v>
      </c>
      <c r="T17" s="127" t="s">
        <v>574</v>
      </c>
      <c r="U17" s="128">
        <v>5.5</v>
      </c>
      <c r="W17" s="80" t="s">
        <v>815</v>
      </c>
      <c r="X17" s="80">
        <v>1</v>
      </c>
      <c r="AA17" s="112">
        <v>1</v>
      </c>
    </row>
    <row r="18" spans="1:27" x14ac:dyDescent="0.2">
      <c r="A18" s="80" t="s">
        <v>544</v>
      </c>
      <c r="B18" s="80">
        <v>3</v>
      </c>
      <c r="C18" s="80">
        <v>3</v>
      </c>
      <c r="D18" s="80">
        <v>1</v>
      </c>
      <c r="E18" s="80">
        <v>27</v>
      </c>
      <c r="F18" s="115">
        <v>13.5</v>
      </c>
      <c r="G18" s="80">
        <v>0</v>
      </c>
      <c r="H18" s="80">
        <v>0</v>
      </c>
      <c r="I18" s="125">
        <v>27</v>
      </c>
      <c r="J18" s="125" t="s">
        <v>701</v>
      </c>
      <c r="L18" s="80" t="s">
        <v>735</v>
      </c>
      <c r="M18" s="88">
        <v>1</v>
      </c>
      <c r="O18" s="80">
        <v>8</v>
      </c>
      <c r="Q18" s="115" t="s">
        <v>574</v>
      </c>
      <c r="R18" s="89">
        <v>0</v>
      </c>
      <c r="S18" s="125">
        <v>8</v>
      </c>
      <c r="T18" s="127" t="s">
        <v>574</v>
      </c>
      <c r="U18" s="128">
        <v>8</v>
      </c>
      <c r="AA18" s="112"/>
    </row>
    <row r="19" spans="1:27" x14ac:dyDescent="0.2">
      <c r="A19" s="80" t="s">
        <v>781</v>
      </c>
      <c r="B19" s="80">
        <v>11</v>
      </c>
      <c r="C19" s="80">
        <v>6</v>
      </c>
      <c r="D19" s="80">
        <v>3</v>
      </c>
      <c r="E19" s="80">
        <v>26</v>
      </c>
      <c r="F19" s="115">
        <v>8.6666666666666661</v>
      </c>
      <c r="G19" s="80">
        <v>0</v>
      </c>
      <c r="H19" s="80">
        <v>0</v>
      </c>
      <c r="I19" s="125">
        <v>8</v>
      </c>
      <c r="J19" s="125" t="s">
        <v>701</v>
      </c>
      <c r="L19" s="80" t="s">
        <v>816</v>
      </c>
      <c r="M19" s="107">
        <v>5</v>
      </c>
      <c r="N19" s="98"/>
      <c r="O19" s="98">
        <v>17</v>
      </c>
      <c r="P19" s="98"/>
      <c r="Q19" s="116" t="s">
        <v>574</v>
      </c>
      <c r="R19" s="121">
        <v>0</v>
      </c>
      <c r="S19" s="98">
        <v>17</v>
      </c>
      <c r="T19" s="110" t="s">
        <v>574</v>
      </c>
      <c r="U19" s="108">
        <v>3.4</v>
      </c>
      <c r="AA19" s="112"/>
    </row>
    <row r="20" spans="1:27" x14ac:dyDescent="0.2">
      <c r="A20" s="80" t="s">
        <v>689</v>
      </c>
      <c r="B20" s="80">
        <v>1</v>
      </c>
      <c r="C20" s="80">
        <v>1</v>
      </c>
      <c r="D20" s="80">
        <v>0</v>
      </c>
      <c r="E20" s="80">
        <v>21</v>
      </c>
      <c r="F20" s="115">
        <v>21</v>
      </c>
      <c r="G20" s="80">
        <v>0</v>
      </c>
      <c r="H20" s="80">
        <v>0</v>
      </c>
      <c r="I20" s="125">
        <v>21</v>
      </c>
      <c r="J20" s="125" t="s">
        <v>574</v>
      </c>
      <c r="L20" s="80" t="s">
        <v>783</v>
      </c>
      <c r="M20" s="107">
        <v>2</v>
      </c>
      <c r="N20" s="98"/>
      <c r="O20" s="98">
        <v>8</v>
      </c>
      <c r="P20" s="98"/>
      <c r="Q20" s="116" t="s">
        <v>574</v>
      </c>
      <c r="R20" s="121">
        <v>0</v>
      </c>
      <c r="S20" s="98">
        <v>8</v>
      </c>
      <c r="T20" s="110" t="s">
        <v>574</v>
      </c>
      <c r="U20" s="108">
        <v>4</v>
      </c>
      <c r="AA20" s="112"/>
    </row>
    <row r="21" spans="1:27" x14ac:dyDescent="0.2">
      <c r="A21" s="80" t="s">
        <v>91</v>
      </c>
      <c r="B21" s="80">
        <v>3</v>
      </c>
      <c r="C21" s="80">
        <v>3</v>
      </c>
      <c r="D21" s="80">
        <v>0</v>
      </c>
      <c r="E21" s="80">
        <v>16</v>
      </c>
      <c r="F21" s="115">
        <v>5.333333333333333</v>
      </c>
      <c r="G21" s="80">
        <v>0</v>
      </c>
      <c r="H21" s="80">
        <v>0</v>
      </c>
      <c r="I21" s="125">
        <v>10</v>
      </c>
      <c r="J21" s="125" t="s">
        <v>574</v>
      </c>
      <c r="M21" s="107"/>
      <c r="N21" s="98"/>
      <c r="O21" s="98"/>
      <c r="P21" s="98"/>
      <c r="Q21" s="116"/>
      <c r="R21" s="121"/>
      <c r="S21" s="98"/>
      <c r="T21" s="110"/>
      <c r="U21" s="108"/>
      <c r="AA21" s="112"/>
    </row>
    <row r="22" spans="1:27" x14ac:dyDescent="0.2">
      <c r="A22" s="80" t="s">
        <v>796</v>
      </c>
      <c r="B22" s="80">
        <v>3</v>
      </c>
      <c r="C22" s="80">
        <v>2</v>
      </c>
      <c r="D22" s="80">
        <v>0</v>
      </c>
      <c r="E22" s="80">
        <v>8</v>
      </c>
      <c r="F22" s="115">
        <v>4</v>
      </c>
      <c r="G22" s="80">
        <v>0</v>
      </c>
      <c r="H22" s="80">
        <v>0</v>
      </c>
      <c r="I22" s="125">
        <v>8</v>
      </c>
      <c r="J22" s="125" t="s">
        <v>574</v>
      </c>
      <c r="L22" s="93" t="s">
        <v>62</v>
      </c>
      <c r="AA22" s="112"/>
    </row>
    <row r="23" spans="1:27" x14ac:dyDescent="0.2">
      <c r="A23" s="80" t="s">
        <v>816</v>
      </c>
      <c r="B23" s="80">
        <v>1</v>
      </c>
      <c r="C23" s="80">
        <v>1</v>
      </c>
      <c r="D23" s="80">
        <v>0</v>
      </c>
      <c r="E23" s="80">
        <v>4</v>
      </c>
      <c r="F23" s="115">
        <v>4</v>
      </c>
      <c r="G23" s="80">
        <v>0</v>
      </c>
      <c r="H23" s="80">
        <v>0</v>
      </c>
      <c r="I23" s="125">
        <v>4</v>
      </c>
      <c r="J23" s="125" t="s">
        <v>574</v>
      </c>
      <c r="AA23" s="112"/>
    </row>
    <row r="24" spans="1:27" x14ac:dyDescent="0.2">
      <c r="A24" s="80" t="s">
        <v>782</v>
      </c>
      <c r="B24" s="80">
        <v>4</v>
      </c>
      <c r="C24" s="80">
        <v>1</v>
      </c>
      <c r="D24" s="80">
        <v>1</v>
      </c>
      <c r="E24" s="80">
        <v>1</v>
      </c>
      <c r="F24" s="118" t="s">
        <v>702</v>
      </c>
      <c r="G24" s="80">
        <v>0</v>
      </c>
      <c r="H24" s="80">
        <v>0</v>
      </c>
      <c r="I24" s="125">
        <v>1</v>
      </c>
      <c r="J24" s="125" t="s">
        <v>701</v>
      </c>
      <c r="AA24" s="112"/>
    </row>
    <row r="25" spans="1:27" x14ac:dyDescent="0.2">
      <c r="F25" s="115"/>
      <c r="I25" s="125"/>
      <c r="J25" s="125"/>
      <c r="AA25" s="112"/>
    </row>
    <row r="26" spans="1:27" x14ac:dyDescent="0.2">
      <c r="A26" s="148" t="s">
        <v>620</v>
      </c>
      <c r="B26" s="148"/>
      <c r="C26" s="148"/>
      <c r="D26" s="148"/>
      <c r="E26" s="148"/>
      <c r="F26" s="148"/>
      <c r="G26" s="148"/>
      <c r="H26" s="148"/>
      <c r="I26" s="148"/>
      <c r="J26" s="125"/>
      <c r="AA26" s="112"/>
    </row>
    <row r="27" spans="1:27" x14ac:dyDescent="0.2">
      <c r="F27" s="115"/>
      <c r="I27" s="125"/>
      <c r="J27" s="125"/>
      <c r="AA27" s="112"/>
    </row>
    <row r="28" spans="1:27" x14ac:dyDescent="0.2">
      <c r="F28" s="115"/>
      <c r="I28" s="125"/>
      <c r="J28" s="125"/>
      <c r="AA28" s="112"/>
    </row>
    <row r="36" spans="6:27" x14ac:dyDescent="0.2">
      <c r="F36" s="115"/>
      <c r="I36" s="125"/>
      <c r="J36" s="125"/>
      <c r="M36" s="88"/>
      <c r="Q36" s="115"/>
      <c r="R36" s="89"/>
      <c r="S36" s="125"/>
      <c r="T36" s="127"/>
      <c r="U36" s="128"/>
      <c r="AA36" s="112"/>
    </row>
    <row r="37" spans="6:27" x14ac:dyDescent="0.2">
      <c r="F37" s="115"/>
      <c r="I37" s="125"/>
      <c r="J37" s="125"/>
      <c r="M37" s="88"/>
      <c r="Q37" s="115"/>
      <c r="R37" s="89"/>
      <c r="S37" s="125"/>
      <c r="T37" s="127"/>
      <c r="U37" s="128"/>
      <c r="AA37" s="112"/>
    </row>
    <row r="38" spans="6:27" x14ac:dyDescent="0.2">
      <c r="F38" s="115"/>
      <c r="I38" s="125"/>
      <c r="J38" s="125"/>
      <c r="M38" s="88"/>
      <c r="Q38" s="115"/>
      <c r="R38" s="89"/>
      <c r="S38" s="125"/>
      <c r="T38" s="127"/>
      <c r="U38" s="128"/>
      <c r="AA38" s="112"/>
    </row>
    <row r="39" spans="6:27" x14ac:dyDescent="0.2">
      <c r="F39" s="115"/>
      <c r="I39" s="125"/>
      <c r="J39" s="125"/>
      <c r="M39" s="88"/>
      <c r="Q39" s="115"/>
      <c r="R39" s="89"/>
      <c r="S39" s="125"/>
      <c r="T39" s="127"/>
      <c r="U39" s="128"/>
      <c r="AA39" s="112"/>
    </row>
    <row r="40" spans="6:27" x14ac:dyDescent="0.2">
      <c r="F40" s="115"/>
      <c r="I40" s="125"/>
      <c r="J40" s="125"/>
      <c r="M40" s="88"/>
      <c r="Q40" s="115"/>
      <c r="R40" s="89"/>
      <c r="S40" s="125"/>
      <c r="T40" s="127"/>
      <c r="U40" s="128"/>
      <c r="AA40" s="112"/>
    </row>
    <row r="41" spans="6:27" x14ac:dyDescent="0.2">
      <c r="F41" s="115"/>
      <c r="I41" s="125"/>
      <c r="J41" s="125"/>
      <c r="M41" s="88"/>
      <c r="Q41" s="115"/>
      <c r="R41" s="89"/>
      <c r="S41" s="125"/>
      <c r="T41" s="127"/>
      <c r="U41" s="128"/>
      <c r="AA41" s="112"/>
    </row>
    <row r="42" spans="6:27" x14ac:dyDescent="0.2">
      <c r="F42" s="115"/>
      <c r="I42" s="125"/>
      <c r="J42" s="125"/>
      <c r="M42" s="88"/>
      <c r="Q42" s="115"/>
      <c r="R42" s="89"/>
      <c r="S42" s="125"/>
      <c r="T42" s="127"/>
      <c r="U42" s="128"/>
      <c r="AA42" s="112"/>
    </row>
    <row r="43" spans="6:27" x14ac:dyDescent="0.2">
      <c r="F43" s="115"/>
      <c r="I43" s="125"/>
      <c r="J43" s="125"/>
      <c r="M43" s="88"/>
      <c r="Q43" s="115"/>
      <c r="R43" s="89"/>
      <c r="S43" s="125"/>
      <c r="T43" s="127"/>
      <c r="U43" s="128"/>
      <c r="AA43" s="112"/>
    </row>
    <row r="44" spans="6:27" x14ac:dyDescent="0.2">
      <c r="F44" s="115"/>
      <c r="I44" s="125"/>
      <c r="J44" s="125"/>
      <c r="M44" s="88"/>
      <c r="Q44" s="115"/>
      <c r="R44" s="89"/>
      <c r="S44" s="125"/>
      <c r="T44" s="127"/>
      <c r="U44" s="128"/>
      <c r="AA44" s="112"/>
    </row>
    <row r="45" spans="6:27" x14ac:dyDescent="0.2">
      <c r="F45" s="115"/>
      <c r="I45" s="125"/>
      <c r="J45" s="125"/>
      <c r="M45" s="88"/>
      <c r="Q45" s="115"/>
      <c r="R45" s="89"/>
      <c r="S45" s="125"/>
      <c r="T45" s="127"/>
      <c r="U45" s="128"/>
      <c r="AA45" s="112"/>
    </row>
    <row r="46" spans="6:27" x14ac:dyDescent="0.2">
      <c r="F46" s="115"/>
      <c r="I46" s="125"/>
      <c r="J46" s="125"/>
      <c r="M46" s="88"/>
      <c r="Q46" s="115"/>
      <c r="R46" s="89"/>
      <c r="S46" s="125"/>
      <c r="T46" s="127"/>
      <c r="U46" s="128"/>
      <c r="AA46" s="112"/>
    </row>
    <row r="47" spans="6:27" x14ac:dyDescent="0.2">
      <c r="F47" s="115"/>
      <c r="I47" s="125"/>
      <c r="J47" s="125"/>
      <c r="AA47" s="112"/>
    </row>
    <row r="48" spans="6:27" x14ac:dyDescent="0.2">
      <c r="F48" s="115"/>
      <c r="I48" s="125"/>
      <c r="J48" s="125"/>
      <c r="AA48" s="112"/>
    </row>
    <row r="49" spans="6:27" x14ac:dyDescent="0.2">
      <c r="F49" s="115"/>
      <c r="I49" s="125"/>
      <c r="J49" s="125"/>
      <c r="AA49" s="112"/>
    </row>
    <row r="50" spans="6:27" x14ac:dyDescent="0.2">
      <c r="F50" s="115"/>
      <c r="I50" s="125"/>
      <c r="J50" s="125"/>
      <c r="AA50" s="112"/>
    </row>
    <row r="51" spans="6:27" x14ac:dyDescent="0.2">
      <c r="F51" s="115"/>
      <c r="I51" s="125"/>
      <c r="J51" s="125"/>
      <c r="AA51" s="112"/>
    </row>
    <row r="52" spans="6:27" x14ac:dyDescent="0.2">
      <c r="F52" s="115"/>
      <c r="I52" s="125"/>
      <c r="J52" s="125"/>
      <c r="AA52" s="112"/>
    </row>
    <row r="53" spans="6:27" x14ac:dyDescent="0.2">
      <c r="F53" s="115"/>
      <c r="I53" s="125"/>
      <c r="J53" s="125"/>
      <c r="AA53" s="112"/>
    </row>
    <row r="54" spans="6:27" x14ac:dyDescent="0.2">
      <c r="F54" s="115"/>
      <c r="I54" s="125"/>
      <c r="J54" s="125"/>
      <c r="AA54" s="112"/>
    </row>
    <row r="55" spans="6:27" x14ac:dyDescent="0.2">
      <c r="F55" s="115"/>
      <c r="I55" s="125"/>
      <c r="J55" s="125"/>
      <c r="AA55" s="112"/>
    </row>
    <row r="56" spans="6:27" x14ac:dyDescent="0.2">
      <c r="F56" s="115"/>
      <c r="I56" s="125"/>
      <c r="J56" s="125"/>
      <c r="AA56" s="112"/>
    </row>
    <row r="57" spans="6:27" x14ac:dyDescent="0.2">
      <c r="F57" s="115"/>
      <c r="I57" s="125"/>
      <c r="J57" s="125"/>
      <c r="AA57" s="112"/>
    </row>
    <row r="58" spans="6:27" x14ac:dyDescent="0.2">
      <c r="F58" s="115"/>
      <c r="I58" s="125"/>
      <c r="J58" s="125"/>
      <c r="AA58" s="112"/>
    </row>
    <row r="59" spans="6:27" x14ac:dyDescent="0.2">
      <c r="F59" s="115"/>
      <c r="I59" s="125"/>
      <c r="J59" s="125"/>
      <c r="AA59" s="112"/>
    </row>
    <row r="60" spans="6:27" x14ac:dyDescent="0.2">
      <c r="F60" s="115"/>
      <c r="I60" s="125"/>
      <c r="J60" s="125"/>
      <c r="AA60" s="112"/>
    </row>
  </sheetData>
  <mergeCells count="1">
    <mergeCell ref="A26:I26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8</vt:i4>
      </vt:variant>
    </vt:vector>
  </HeadingPairs>
  <TitlesOfParts>
    <vt:vector size="49" baseType="lpstr">
      <vt:lpstr>2022 1sts</vt:lpstr>
      <vt:lpstr>2022 2nd</vt:lpstr>
      <vt:lpstr>2021 1sts</vt:lpstr>
      <vt:lpstr>2020 1sts</vt:lpstr>
      <vt:lpstr>2019 1sts</vt:lpstr>
      <vt:lpstr>2018 1sts</vt:lpstr>
      <vt:lpstr>2018 2nds</vt:lpstr>
      <vt:lpstr>2017 1sts</vt:lpstr>
      <vt:lpstr>2017 2nds</vt:lpstr>
      <vt:lpstr>2016 1sts</vt:lpstr>
      <vt:lpstr>2016 2nds</vt:lpstr>
      <vt:lpstr>2015 1sts</vt:lpstr>
      <vt:lpstr>2015 2nds</vt:lpstr>
      <vt:lpstr>2014 1sts</vt:lpstr>
      <vt:lpstr>2014 2nds</vt:lpstr>
      <vt:lpstr>2013 1sts</vt:lpstr>
      <vt:lpstr>2013 2nds</vt:lpstr>
      <vt:lpstr>2012 1sts</vt:lpstr>
      <vt:lpstr>2012 2nds</vt:lpstr>
      <vt:lpstr>2011 1sts</vt:lpstr>
      <vt:lpstr>2011 2nds</vt:lpstr>
      <vt:lpstr>2010 1sts</vt:lpstr>
      <vt:lpstr>2010 2nds</vt:lpstr>
      <vt:lpstr>2009 1sts</vt:lpstr>
      <vt:lpstr>2009 2nds</vt:lpstr>
      <vt:lpstr>2008 1sts</vt:lpstr>
      <vt:lpstr>2008 2nds</vt:lpstr>
      <vt:lpstr>2007 1sts</vt:lpstr>
      <vt:lpstr>2007 2nds</vt:lpstr>
      <vt:lpstr>2006 1sts</vt:lpstr>
      <vt:lpstr>2006 2nds</vt:lpstr>
      <vt:lpstr>2005 1sts</vt:lpstr>
      <vt:lpstr>2005 2nds</vt:lpstr>
      <vt:lpstr>2004 1sts</vt:lpstr>
      <vt:lpstr>2004 2nds</vt:lpstr>
      <vt:lpstr>2003 1sts </vt:lpstr>
      <vt:lpstr>2003 2nds</vt:lpstr>
      <vt:lpstr>2002 1sts</vt:lpstr>
      <vt:lpstr>2002 2nds</vt:lpstr>
      <vt:lpstr>2001 1sts</vt:lpstr>
      <vt:lpstr>2001 2nds</vt:lpstr>
      <vt:lpstr>'2003 1sts '!Print_Area</vt:lpstr>
      <vt:lpstr>'2003 2nds'!Print_Area</vt:lpstr>
      <vt:lpstr>'2004 1sts'!Print_Area</vt:lpstr>
      <vt:lpstr>'2004 2nds'!Print_Area</vt:lpstr>
      <vt:lpstr>'2005 1sts'!Print_Area</vt:lpstr>
      <vt:lpstr>'2005 2nds'!Print_Area</vt:lpstr>
      <vt:lpstr>'2006 1sts'!Print_Area</vt:lpstr>
      <vt:lpstr>'2006 2nds'!Print_Area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 Berry</dc:creator>
  <cp:lastModifiedBy>Horis Boris</cp:lastModifiedBy>
  <cp:lastPrinted>2018-11-09T16:51:42Z</cp:lastPrinted>
  <dcterms:created xsi:type="dcterms:W3CDTF">2002-09-22T07:43:25Z</dcterms:created>
  <dcterms:modified xsi:type="dcterms:W3CDTF">2022-09-24T14:50:21Z</dcterms:modified>
</cp:coreProperties>
</file>